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临时救助工作月报表 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<sst xmlns="http://schemas.openxmlformats.org/spreadsheetml/2006/main" count="151" uniqueCount="82">
  <si>
    <t>表1</t>
  </si>
  <si>
    <t>上饶市2022年7月临时救助工作报表</t>
  </si>
  <si>
    <t>填报人：吴梦秋</t>
  </si>
  <si>
    <t>审批领导：汪海锋</t>
  </si>
  <si>
    <t>填报时间：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</si>
  <si>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</si>
  <si>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</si>
  <si>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</si>
  <si>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</si>
  <si>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</si>
  <si>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</si>
  <si>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</si>
  <si>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</si>
  <si>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</si>
  <si>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</si>
  <si>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</si>
  <si>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</si>
  <si>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</si>
  <si>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</si>
  <si>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</si>
  <si>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</si>
  <si>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</si>
  <si>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</si>
  <si>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</si>
  <si>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</si>
  <si>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</si>
  <si>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</si>
  <si>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</si>
  <si>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</si>
  <si>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</si>
  <si>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</si>
  <si>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信州区</t>
  </si>
  <si>
    <t>广信区</t>
  </si>
  <si>
    <t>广丰区</t>
  </si>
  <si>
    <t>玉山县</t>
  </si>
  <si>
    <t>铅山县</t>
  </si>
  <si>
    <t>横峰县</t>
  </si>
  <si>
    <t xml:space="preserve"> 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</si>
  <si>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</si>
  <si>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</si>
  <si>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</si>
  <si>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</si>
  <si>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</si>
  <si>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</si>
  <si>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</si>
  <si>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</si>
  <si>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</si>
  <si>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</si>
  <si>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上饶市2022年7月救急难工作报表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</si>
  <si>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</si>
  <si>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</si>
  <si>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</si>
  <si>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</si>
  <si>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</si>
  <si>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</si>
  <si>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</si>
  <si>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</si>
  <si>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</si>
  <si>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</si>
  <si>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</si>
  <si>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</si>
  <si>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</si>
  <si>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</si>
  <si>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</si>
  <si>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</si>
  <si>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</si>
  <si>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</si>
  <si>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</si>
  <si>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</si>
  <si>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</si>
  <si>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</si>
  <si>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上饶市2022年7</t>
    </r>
    <r>
      <rPr>
        <b/>
        <sz val="14"/>
        <rFont val="宋体"/>
        <family val="0"/>
      </rPr>
      <t>月特别救助工作报表</t>
    </r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</si>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</sst>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40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name val="微软雅黑"/>
      <family val="0"/>
    </font>
    <font>
      <sz val="16"/>
      <name val="仿宋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4"/>
      <name val="Cambria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1" applyNumberFormat="0" applyAlignment="0" applyProtection="0"/>
    <xf numFmtId="0" fontId="25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2" fillId="0" borderId="4" applyNumberFormat="0" applyFill="0" applyAlignment="0" applyProtection="0"/>
    <xf numFmtId="0" fontId="29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2" borderId="7" applyNumberFormat="0" applyFont="0" applyAlignment="0" applyProtection="0"/>
    <xf numFmtId="0" fontId="19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7" borderId="0" applyNumberFormat="0" applyBorder="0" applyAlignment="0" applyProtection="0"/>
    <xf numFmtId="0" fontId="31" fillId="11" borderId="0" applyNumberFormat="0" applyBorder="0" applyAlignment="0" applyProtection="0"/>
    <xf numFmtId="0" fontId="32" fillId="4" borderId="8" applyNumberFormat="0" applyAlignment="0" applyProtection="0"/>
    <xf numFmtId="0" fontId="19" fillId="14" borderId="0" applyNumberFormat="0" applyBorder="0" applyAlignment="0" applyProtection="0"/>
    <xf numFmtId="0" fontId="35" fillId="0" borderId="0">
      <alignment/>
      <protection/>
    </xf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177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13" borderId="8" applyNumberFormat="0" applyAlignment="0" applyProtection="0"/>
    <xf numFmtId="0" fontId="14" fillId="2" borderId="0" applyNumberFormat="0" applyBorder="0" applyAlignment="0" applyProtection="0"/>
    <xf numFmtId="0" fontId="19" fillId="18" borderId="0" applyNumberFormat="0" applyBorder="0" applyAlignment="0" applyProtection="0"/>
    <xf numFmtId="0" fontId="14" fillId="1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19" borderId="16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19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19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16" xfId="50" applyNumberFormat="1" applyFont="1" applyFill="1" applyBorder="1" applyAlignment="1">
      <alignment horizontal="center" vertical="center" wrapText="1"/>
      <protection/>
    </xf>
    <xf numFmtId="179" fontId="16" fillId="0" borderId="16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6" fillId="0" borderId="35" xfId="50" applyNumberFormat="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80" workbookViewId="0" topLeftCell="A2">
      <pane xSplit="1" ySplit="6" topLeftCell="B8" activePane="bottomRight" state="frozen"/>
      <selection pane="bottomRight" activeCell="U20" sqref="U20"/>
    </sheetView>
  </sheetViews>
  <sheetFormatPr defaultColWidth="8.75390625" defaultRowHeight="14.25"/>
  <cols>
    <col min="1" max="1" width="8.375" style="25" customWidth="1"/>
    <col min="2" max="2" width="10.125" style="25" customWidth="1"/>
    <col min="3" max="3" width="8.125" style="25" customWidth="1"/>
    <col min="4" max="4" width="7.625" style="25" customWidth="1"/>
    <col min="5" max="5" width="7.875" style="25" customWidth="1"/>
    <col min="6" max="6" width="8.125" style="25" customWidth="1"/>
    <col min="7" max="7" width="6.875" style="25" customWidth="1"/>
    <col min="8" max="9" width="8.375" style="25" customWidth="1"/>
    <col min="10" max="11" width="9.50390625" style="25" customWidth="1"/>
    <col min="12" max="12" width="9.50390625" style="32" customWidth="1"/>
    <col min="13" max="15" width="10.125" style="25" customWidth="1"/>
    <col min="16" max="16" width="8.75390625" style="25" customWidth="1"/>
    <col min="17" max="17" width="8.875" style="25" customWidth="1"/>
    <col min="18" max="18" width="12.125" style="25" customWidth="1"/>
    <col min="19" max="252" width="8.75390625" style="25" customWidth="1"/>
    <col min="253" max="16384" width="8.75390625" style="2" customWidth="1"/>
  </cols>
  <sheetData>
    <row r="1" ht="18.75" customHeight="1">
      <c r="A1" s="25" t="s">
        <v>0</v>
      </c>
    </row>
    <row r="2" spans="1:18" ht="34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8.5" customHeight="1">
      <c r="A3" s="63" t="s">
        <v>2</v>
      </c>
      <c r="B3" s="64"/>
      <c r="C3" s="64"/>
      <c r="D3" s="64"/>
      <c r="E3" s="89"/>
      <c r="F3" s="90" t="s">
        <v>3</v>
      </c>
      <c r="G3" s="90"/>
      <c r="H3" s="90"/>
      <c r="I3" s="34"/>
      <c r="J3" s="34"/>
      <c r="K3" s="34"/>
      <c r="M3" s="34"/>
      <c r="N3" s="90" t="s">
        <v>4</v>
      </c>
      <c r="O3" s="90"/>
      <c r="P3" s="90"/>
      <c r="Q3" s="90"/>
      <c r="R3" s="90"/>
    </row>
    <row r="4" spans="1:18" ht="24" customHeight="1">
      <c r="A4" s="65" t="s">
        <v>5</v>
      </c>
      <c r="B4" s="66" t="s">
        <v>6</v>
      </c>
      <c r="C4" s="67"/>
      <c r="D4" s="67"/>
      <c r="E4" s="67"/>
      <c r="F4" s="91"/>
      <c r="G4" s="92"/>
      <c r="H4" s="92" t="s">
        <v>7</v>
      </c>
      <c r="I4" s="97"/>
      <c r="J4" s="98"/>
      <c r="K4" s="98"/>
      <c r="L4" s="97"/>
      <c r="M4" s="84" t="s">
        <v>8</v>
      </c>
      <c r="N4" s="84"/>
      <c r="O4" s="84"/>
      <c r="P4" s="84"/>
      <c r="Q4" s="84"/>
      <c r="R4" s="11" t="s">
        <v>9</v>
      </c>
    </row>
    <row r="5" spans="1:18" ht="33.75" customHeight="1">
      <c r="A5" s="68"/>
      <c r="B5" s="69"/>
      <c r="C5" s="70" t="s">
        <v>10</v>
      </c>
      <c r="D5" s="71"/>
      <c r="E5" s="93" t="s">
        <v>11</v>
      </c>
      <c r="F5" s="32"/>
      <c r="G5" s="32"/>
      <c r="H5" s="94"/>
      <c r="I5" s="99" t="s">
        <v>12</v>
      </c>
      <c r="J5" s="100"/>
      <c r="K5" s="70"/>
      <c r="L5" s="101" t="s">
        <v>13</v>
      </c>
      <c r="M5" s="84" t="s">
        <v>14</v>
      </c>
      <c r="N5" s="84" t="s">
        <v>15</v>
      </c>
      <c r="O5" s="84"/>
      <c r="P5" s="84"/>
      <c r="Q5" s="84"/>
      <c r="R5" s="107"/>
    </row>
    <row r="6" spans="1:18" ht="34.5" customHeight="1">
      <c r="A6" s="68"/>
      <c r="B6" s="72"/>
      <c r="C6" s="70" t="s">
        <v>16</v>
      </c>
      <c r="D6" s="71" t="s">
        <v>17</v>
      </c>
      <c r="E6" s="70" t="s">
        <v>18</v>
      </c>
      <c r="F6" s="70" t="s">
        <v>19</v>
      </c>
      <c r="G6" s="71" t="s">
        <v>20</v>
      </c>
      <c r="H6" s="70"/>
      <c r="I6" s="94"/>
      <c r="J6" s="102" t="s">
        <v>21</v>
      </c>
      <c r="K6" s="70" t="s">
        <v>22</v>
      </c>
      <c r="L6" s="70"/>
      <c r="M6" s="84"/>
      <c r="N6" s="84" t="s">
        <v>23</v>
      </c>
      <c r="O6" s="84" t="s">
        <v>24</v>
      </c>
      <c r="P6" s="84" t="s">
        <v>25</v>
      </c>
      <c r="Q6" s="84" t="s">
        <v>26</v>
      </c>
      <c r="R6" s="108"/>
    </row>
    <row r="7" spans="1:18" ht="25.5" customHeight="1">
      <c r="A7" s="73"/>
      <c r="B7" s="74" t="s">
        <v>27</v>
      </c>
      <c r="C7" s="70" t="s">
        <v>27</v>
      </c>
      <c r="D7" s="70" t="s">
        <v>27</v>
      </c>
      <c r="E7" s="70" t="s">
        <v>27</v>
      </c>
      <c r="F7" s="70" t="s">
        <v>27</v>
      </c>
      <c r="G7" s="70" t="s">
        <v>27</v>
      </c>
      <c r="H7" s="70" t="s">
        <v>28</v>
      </c>
      <c r="I7" s="70" t="s">
        <v>28</v>
      </c>
      <c r="J7" s="70" t="s">
        <v>28</v>
      </c>
      <c r="K7" s="70" t="s">
        <v>28</v>
      </c>
      <c r="L7" s="70" t="s">
        <v>28</v>
      </c>
      <c r="M7" s="70" t="s">
        <v>28</v>
      </c>
      <c r="N7" s="70" t="s">
        <v>28</v>
      </c>
      <c r="O7" s="70" t="s">
        <v>28</v>
      </c>
      <c r="P7" s="70" t="s">
        <v>28</v>
      </c>
      <c r="Q7" s="70" t="s">
        <v>28</v>
      </c>
      <c r="R7" s="108" t="s">
        <v>29</v>
      </c>
    </row>
    <row r="8" spans="1:256" s="57" customFormat="1" ht="21.75" customHeight="1">
      <c r="A8" s="75" t="s">
        <v>30</v>
      </c>
      <c r="B8" s="75">
        <f aca="true" t="shared" si="0" ref="B8:Q8">SUM(B9:B22)</f>
        <v>18936</v>
      </c>
      <c r="C8" s="75">
        <f t="shared" si="0"/>
        <v>18929</v>
      </c>
      <c r="D8" s="75">
        <f t="shared" si="0"/>
        <v>7</v>
      </c>
      <c r="E8" s="75">
        <f t="shared" si="0"/>
        <v>4872</v>
      </c>
      <c r="F8" s="75">
        <f t="shared" si="0"/>
        <v>3339</v>
      </c>
      <c r="G8" s="75">
        <f t="shared" si="0"/>
        <v>10725</v>
      </c>
      <c r="H8" s="75">
        <f t="shared" si="0"/>
        <v>2262.0664</v>
      </c>
      <c r="I8" s="75">
        <f t="shared" si="0"/>
        <v>2262.0664</v>
      </c>
      <c r="J8" s="75">
        <f t="shared" si="0"/>
        <v>1988.6664</v>
      </c>
      <c r="K8" s="75">
        <f t="shared" si="0"/>
        <v>273.4</v>
      </c>
      <c r="L8" s="75">
        <f t="shared" si="0"/>
        <v>0</v>
      </c>
      <c r="M8" s="75">
        <f t="shared" si="0"/>
        <v>500.12</v>
      </c>
      <c r="N8" s="75">
        <f t="shared" si="0"/>
        <v>39.17</v>
      </c>
      <c r="O8" s="75">
        <f t="shared" si="0"/>
        <v>0</v>
      </c>
      <c r="P8" s="75">
        <f t="shared" si="0"/>
        <v>273.4</v>
      </c>
      <c r="Q8" s="75">
        <f t="shared" si="0"/>
        <v>0</v>
      </c>
      <c r="R8" s="109">
        <f>I8/B8*10000</f>
        <v>1194.585128855091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4"/>
    </row>
    <row r="9" spans="1:256" s="58" customFormat="1" ht="21.75" customHeight="1">
      <c r="A9" s="76" t="s">
        <v>31</v>
      </c>
      <c r="B9" s="77">
        <v>176</v>
      </c>
      <c r="C9" s="77">
        <v>176</v>
      </c>
      <c r="D9" s="78">
        <v>0</v>
      </c>
      <c r="E9" s="78">
        <v>127</v>
      </c>
      <c r="F9" s="78">
        <v>0</v>
      </c>
      <c r="G9" s="77">
        <v>49</v>
      </c>
      <c r="H9" s="78">
        <v>39.22</v>
      </c>
      <c r="I9" s="78">
        <v>39.22</v>
      </c>
      <c r="J9" s="78">
        <v>39.22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109">
        <f>I9/B9*10000</f>
        <v>2228.409090909091</v>
      </c>
      <c r="S9" s="60"/>
      <c r="T9" s="60"/>
      <c r="U9" s="111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115"/>
      <c r="IT9" s="115"/>
      <c r="IU9" s="115"/>
      <c r="IV9" s="2"/>
    </row>
    <row r="10" spans="1:256" s="58" customFormat="1" ht="21.75" customHeight="1">
      <c r="A10" s="76" t="s">
        <v>32</v>
      </c>
      <c r="B10" s="79">
        <v>1539</v>
      </c>
      <c r="C10" s="80">
        <v>1539</v>
      </c>
      <c r="D10" s="80">
        <v>0</v>
      </c>
      <c r="E10" s="80">
        <v>421</v>
      </c>
      <c r="F10" s="80">
        <v>0</v>
      </c>
      <c r="G10" s="80">
        <v>1118</v>
      </c>
      <c r="H10" s="80">
        <v>157.75</v>
      </c>
      <c r="I10" s="80">
        <f>H10</f>
        <v>157.75</v>
      </c>
      <c r="J10" s="80">
        <f>I10</f>
        <v>157.75</v>
      </c>
      <c r="K10" s="80">
        <v>0</v>
      </c>
      <c r="L10" s="103">
        <v>0</v>
      </c>
      <c r="M10" s="80">
        <f>H10</f>
        <v>157.75</v>
      </c>
      <c r="N10" s="106">
        <v>0</v>
      </c>
      <c r="O10" s="95">
        <v>0</v>
      </c>
      <c r="P10" s="80">
        <v>0</v>
      </c>
      <c r="Q10" s="76">
        <v>0</v>
      </c>
      <c r="R10" s="109">
        <f aca="true" t="shared" si="1" ref="R10:R22">I10/B10*10000</f>
        <v>1025.0162443144898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115"/>
      <c r="IT10" s="115"/>
      <c r="IU10" s="115"/>
      <c r="IV10" s="2"/>
    </row>
    <row r="11" spans="1:255" s="58" customFormat="1" ht="21.75" customHeight="1">
      <c r="A11" s="76" t="s">
        <v>33</v>
      </c>
      <c r="B11" s="81">
        <v>392</v>
      </c>
      <c r="C11" s="82">
        <v>392</v>
      </c>
      <c r="D11" s="82">
        <v>0</v>
      </c>
      <c r="E11" s="82">
        <v>255</v>
      </c>
      <c r="F11" s="82">
        <v>17</v>
      </c>
      <c r="G11" s="82">
        <v>120</v>
      </c>
      <c r="H11" s="82">
        <v>37</v>
      </c>
      <c r="I11" s="82">
        <v>37</v>
      </c>
      <c r="J11" s="82">
        <v>37</v>
      </c>
      <c r="K11" s="82">
        <v>0</v>
      </c>
      <c r="L11" s="82">
        <v>0</v>
      </c>
      <c r="M11" s="82">
        <v>0</v>
      </c>
      <c r="N11" s="82">
        <v>37</v>
      </c>
      <c r="O11" s="82">
        <v>0</v>
      </c>
      <c r="P11" s="82">
        <v>0</v>
      </c>
      <c r="Q11" s="82">
        <v>0</v>
      </c>
      <c r="R11" s="109">
        <f t="shared" si="1"/>
        <v>943.8775510204081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115"/>
      <c r="IT11" s="115"/>
      <c r="IU11" s="115"/>
    </row>
    <row r="12" spans="1:256" s="58" customFormat="1" ht="21.75" customHeight="1">
      <c r="A12" s="76" t="s">
        <v>34</v>
      </c>
      <c r="B12" s="79">
        <v>644</v>
      </c>
      <c r="C12" s="80">
        <v>644</v>
      </c>
      <c r="D12" s="80">
        <v>0</v>
      </c>
      <c r="E12" s="80">
        <v>293</v>
      </c>
      <c r="F12" s="80">
        <v>28</v>
      </c>
      <c r="G12" s="80">
        <v>323</v>
      </c>
      <c r="H12" s="79">
        <v>74.235</v>
      </c>
      <c r="I12" s="80">
        <v>74.235</v>
      </c>
      <c r="J12" s="80">
        <v>74.235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109">
        <f t="shared" si="1"/>
        <v>1152.7173913043478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115"/>
      <c r="IT12" s="115"/>
      <c r="IU12" s="115"/>
      <c r="IV12" s="2"/>
    </row>
    <row r="13" spans="1:256" s="58" customFormat="1" ht="21.75" customHeight="1">
      <c r="A13" s="76" t="s">
        <v>35</v>
      </c>
      <c r="B13" s="83">
        <v>1445</v>
      </c>
      <c r="C13" s="83">
        <v>1445</v>
      </c>
      <c r="D13" s="83">
        <v>0</v>
      </c>
      <c r="E13" s="83">
        <v>244</v>
      </c>
      <c r="F13" s="83">
        <v>30</v>
      </c>
      <c r="G13" s="83">
        <v>1171</v>
      </c>
      <c r="H13" s="15">
        <v>198.44</v>
      </c>
      <c r="I13" s="83">
        <v>198.44</v>
      </c>
      <c r="J13" s="83">
        <v>198.44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109">
        <f t="shared" si="1"/>
        <v>1373.287197231834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115"/>
      <c r="IT13" s="115"/>
      <c r="IU13" s="115"/>
      <c r="IV13" s="2"/>
    </row>
    <row r="14" spans="1:256" s="59" customFormat="1" ht="21.75" customHeight="1">
      <c r="A14" s="76" t="s">
        <v>36</v>
      </c>
      <c r="B14" s="13">
        <v>523</v>
      </c>
      <c r="C14" s="13">
        <v>523</v>
      </c>
      <c r="D14" s="13">
        <v>0</v>
      </c>
      <c r="E14" s="13">
        <v>185</v>
      </c>
      <c r="F14" s="13">
        <v>8</v>
      </c>
      <c r="G14" s="13">
        <v>330</v>
      </c>
      <c r="H14" s="13">
        <v>78.405</v>
      </c>
      <c r="I14" s="13">
        <v>78.405</v>
      </c>
      <c r="J14" s="13">
        <v>78.405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109">
        <f t="shared" si="1"/>
        <v>1499.1395793499044</v>
      </c>
      <c r="S14" s="111"/>
      <c r="T14" s="111"/>
      <c r="U14" s="111" t="s">
        <v>37</v>
      </c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2"/>
      <c r="IT14" s="2"/>
      <c r="IU14" s="2"/>
      <c r="IV14" s="2"/>
    </row>
    <row r="15" spans="1:256" s="58" customFormat="1" ht="21.75" customHeight="1">
      <c r="A15" s="76" t="s">
        <v>38</v>
      </c>
      <c r="B15" s="15">
        <v>395</v>
      </c>
      <c r="C15" s="15">
        <v>395</v>
      </c>
      <c r="D15" s="15">
        <v>0</v>
      </c>
      <c r="E15" s="15">
        <v>141</v>
      </c>
      <c r="F15" s="15">
        <v>13</v>
      </c>
      <c r="G15" s="15">
        <v>241</v>
      </c>
      <c r="H15" s="15">
        <v>87.62</v>
      </c>
      <c r="I15" s="15">
        <v>87.62</v>
      </c>
      <c r="J15" s="15">
        <v>87.62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109">
        <f t="shared" si="1"/>
        <v>2218.227848101266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115"/>
      <c r="IT15" s="115"/>
      <c r="IU15" s="115"/>
      <c r="IV15" s="2"/>
    </row>
    <row r="16" spans="1:256" s="58" customFormat="1" ht="21.75" customHeight="1">
      <c r="A16" s="76" t="s">
        <v>39</v>
      </c>
      <c r="B16" s="76">
        <v>3580</v>
      </c>
      <c r="C16" s="76">
        <v>3580</v>
      </c>
      <c r="D16" s="76">
        <v>0</v>
      </c>
      <c r="E16" s="76">
        <v>473</v>
      </c>
      <c r="F16" s="76">
        <v>2745</v>
      </c>
      <c r="G16" s="76">
        <v>362</v>
      </c>
      <c r="H16" s="76">
        <v>613.6</v>
      </c>
      <c r="I16" s="76">
        <v>613.6</v>
      </c>
      <c r="J16" s="104">
        <v>340.2</v>
      </c>
      <c r="K16" s="80">
        <v>273.4</v>
      </c>
      <c r="L16" s="105">
        <v>0</v>
      </c>
      <c r="M16" s="104">
        <v>340.2</v>
      </c>
      <c r="N16" s="95">
        <v>0</v>
      </c>
      <c r="O16" s="95">
        <v>0</v>
      </c>
      <c r="P16" s="80">
        <v>273.4</v>
      </c>
      <c r="Q16" s="76">
        <v>0</v>
      </c>
      <c r="R16" s="109">
        <f t="shared" si="1"/>
        <v>1713.9664804469273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115"/>
      <c r="IT16" s="115"/>
      <c r="IU16" s="115"/>
      <c r="IV16" s="2"/>
    </row>
    <row r="17" spans="1:256" s="58" customFormat="1" ht="21.75" customHeight="1">
      <c r="A17" s="76" t="s">
        <v>40</v>
      </c>
      <c r="B17" s="84">
        <f>C17+D17</f>
        <v>5546</v>
      </c>
      <c r="C17" s="84">
        <v>5540</v>
      </c>
      <c r="D17" s="84">
        <v>6</v>
      </c>
      <c r="E17" s="84">
        <v>1274</v>
      </c>
      <c r="F17" s="84">
        <v>329</v>
      </c>
      <c r="G17" s="84">
        <v>3943</v>
      </c>
      <c r="H17" s="84">
        <v>463.68</v>
      </c>
      <c r="I17" s="84">
        <v>463.68</v>
      </c>
      <c r="J17" s="84">
        <v>463.68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109">
        <f t="shared" si="1"/>
        <v>836.0620266858998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115"/>
      <c r="IT17" s="115"/>
      <c r="IU17" s="115"/>
      <c r="IV17" s="2"/>
    </row>
    <row r="18" spans="1:256" s="60" customFormat="1" ht="21.75" customHeight="1">
      <c r="A18" s="76" t="s">
        <v>41</v>
      </c>
      <c r="B18" s="15">
        <v>3673</v>
      </c>
      <c r="C18" s="80">
        <v>3672</v>
      </c>
      <c r="D18" s="80">
        <v>1</v>
      </c>
      <c r="E18" s="80">
        <v>1295</v>
      </c>
      <c r="F18" s="80">
        <v>138</v>
      </c>
      <c r="G18" s="80">
        <v>2240</v>
      </c>
      <c r="H18" s="95">
        <v>348.3964</v>
      </c>
      <c r="I18" s="95">
        <v>348.3964</v>
      </c>
      <c r="J18" s="95">
        <v>348.3964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109">
        <f t="shared" si="1"/>
        <v>948.5336237408113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5"/>
      <c r="IT18" s="115"/>
      <c r="IU18" s="115"/>
      <c r="IV18" s="2"/>
    </row>
    <row r="19" spans="1:256" s="61" customFormat="1" ht="21.75" customHeight="1">
      <c r="A19" s="76" t="s">
        <v>42</v>
      </c>
      <c r="B19" s="81">
        <v>473</v>
      </c>
      <c r="C19" s="81">
        <v>473</v>
      </c>
      <c r="D19" s="82">
        <v>0</v>
      </c>
      <c r="E19" s="96">
        <v>54</v>
      </c>
      <c r="F19" s="83">
        <v>8</v>
      </c>
      <c r="G19" s="96">
        <v>411</v>
      </c>
      <c r="H19" s="82">
        <v>47.8</v>
      </c>
      <c r="I19" s="82">
        <v>47.8</v>
      </c>
      <c r="J19" s="82">
        <v>47.8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109">
        <f t="shared" si="1"/>
        <v>1010.5708245243128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6"/>
      <c r="IT19" s="116"/>
      <c r="IU19" s="116"/>
      <c r="IV19" s="116"/>
    </row>
    <row r="20" spans="1:256" s="58" customFormat="1" ht="21.75" customHeight="1">
      <c r="A20" s="76" t="s">
        <v>43</v>
      </c>
      <c r="B20" s="15">
        <v>532</v>
      </c>
      <c r="C20" s="80">
        <v>532</v>
      </c>
      <c r="D20" s="80">
        <v>0</v>
      </c>
      <c r="E20" s="80">
        <v>105</v>
      </c>
      <c r="F20" s="80">
        <v>23</v>
      </c>
      <c r="G20" s="80">
        <v>404</v>
      </c>
      <c r="H20" s="23">
        <v>113.75</v>
      </c>
      <c r="I20" s="23">
        <v>113.75</v>
      </c>
      <c r="J20" s="23">
        <v>113.75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109">
        <f t="shared" si="1"/>
        <v>2138.157894736842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115"/>
      <c r="IT20" s="115"/>
      <c r="IU20" s="115"/>
      <c r="IV20" s="2"/>
    </row>
    <row r="21" spans="1:256" s="58" customFormat="1" ht="21.75" customHeight="1">
      <c r="A21" s="76" t="s">
        <v>44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109">
        <v>0</v>
      </c>
      <c r="S21" s="60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115"/>
      <c r="IT21" s="115"/>
      <c r="IU21" s="115"/>
      <c r="IV21" s="2"/>
    </row>
    <row r="22" spans="1:256" s="58" customFormat="1" ht="21.75" customHeight="1">
      <c r="A22" s="76" t="s">
        <v>45</v>
      </c>
      <c r="B22" s="85">
        <v>18</v>
      </c>
      <c r="C22" s="85">
        <v>18</v>
      </c>
      <c r="D22" s="85">
        <v>0</v>
      </c>
      <c r="E22" s="85">
        <v>5</v>
      </c>
      <c r="F22" s="85">
        <v>0</v>
      </c>
      <c r="G22" s="85">
        <v>13</v>
      </c>
      <c r="H22" s="85">
        <v>2.17</v>
      </c>
      <c r="I22" s="85">
        <v>2.17</v>
      </c>
      <c r="J22" s="85">
        <v>2.17</v>
      </c>
      <c r="K22" s="85">
        <v>0</v>
      </c>
      <c r="L22" s="85">
        <v>0</v>
      </c>
      <c r="M22" s="85">
        <v>2.17</v>
      </c>
      <c r="N22" s="85">
        <v>2.17</v>
      </c>
      <c r="O22" s="76">
        <v>0</v>
      </c>
      <c r="P22" s="76">
        <v>0</v>
      </c>
      <c r="Q22" s="76">
        <v>0</v>
      </c>
      <c r="R22" s="109">
        <f t="shared" si="1"/>
        <v>1205.5555555555557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115"/>
      <c r="IT22" s="115"/>
      <c r="IU22" s="115"/>
      <c r="IV22" s="2"/>
    </row>
    <row r="23" spans="1:18" s="62" customFormat="1" ht="66.75" customHeight="1">
      <c r="A23" s="86" t="s">
        <v>46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87"/>
      <c r="P23" s="87"/>
      <c r="Q23" s="87"/>
      <c r="R23" s="87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3:R23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70" zoomScaleNormal="70" workbookViewId="0" topLeftCell="A1">
      <pane xSplit="1" ySplit="4" topLeftCell="B5" activePane="bottomRight" state="frozen"/>
      <selection pane="bottomRight" activeCell="AH17" sqref="AH17"/>
    </sheetView>
  </sheetViews>
  <sheetFormatPr defaultColWidth="8.625" defaultRowHeight="14.25"/>
  <cols>
    <col min="1" max="1" width="13.25390625" style="32" customWidth="1"/>
    <col min="2" max="17" width="8.625" style="32" customWidth="1"/>
    <col min="18" max="18" width="12.00390625" style="32" bestFit="1" customWidth="1"/>
    <col min="19" max="19" width="11.50390625" style="33" bestFit="1" customWidth="1"/>
    <col min="20" max="20" width="11.00390625" style="33" bestFit="1" customWidth="1"/>
    <col min="21" max="21" width="11.50390625" style="33" bestFit="1" customWidth="1"/>
    <col min="22" max="22" width="8.625" style="33" customWidth="1"/>
    <col min="23" max="23" width="11.375" style="33" bestFit="1" customWidth="1"/>
    <col min="24" max="26" width="8.625" style="33" customWidth="1"/>
    <col min="27" max="27" width="11.50390625" style="33" bestFit="1" customWidth="1"/>
    <col min="28" max="28" width="8.625" style="33" customWidth="1"/>
    <col min="29" max="16384" width="8.625" style="32" customWidth="1"/>
  </cols>
  <sheetData>
    <row r="1" ht="24" customHeight="1">
      <c r="A1" s="32" t="s">
        <v>47</v>
      </c>
    </row>
    <row r="2" spans="1:28" ht="43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29" customFormat="1" ht="31.5" customHeight="1">
      <c r="A3" s="35" t="s">
        <v>5</v>
      </c>
      <c r="B3" s="36" t="s">
        <v>49</v>
      </c>
      <c r="C3" s="37" t="s">
        <v>50</v>
      </c>
      <c r="D3" s="37"/>
      <c r="E3" s="37" t="s">
        <v>50</v>
      </c>
      <c r="F3" s="37"/>
      <c r="G3" s="37" t="s">
        <v>50</v>
      </c>
      <c r="H3" s="37"/>
      <c r="I3" s="37"/>
      <c r="J3" s="37"/>
      <c r="K3" s="37" t="s">
        <v>50</v>
      </c>
      <c r="L3" s="37"/>
      <c r="M3" s="37"/>
      <c r="N3" s="37"/>
      <c r="O3" s="37"/>
      <c r="P3" s="37"/>
      <c r="Q3" s="49"/>
      <c r="R3" s="36" t="s">
        <v>51</v>
      </c>
      <c r="S3" s="50" t="s">
        <v>50</v>
      </c>
      <c r="T3" s="50"/>
      <c r="U3" s="50" t="s">
        <v>50</v>
      </c>
      <c r="V3" s="50"/>
      <c r="W3" s="50" t="s">
        <v>50</v>
      </c>
      <c r="X3" s="50"/>
      <c r="Y3" s="50"/>
      <c r="Z3" s="50"/>
      <c r="AA3" s="50" t="s">
        <v>50</v>
      </c>
      <c r="AB3" s="54"/>
    </row>
    <row r="4" spans="1:28" s="29" customFormat="1" ht="76.5" customHeight="1">
      <c r="A4" s="38"/>
      <c r="B4" s="39"/>
      <c r="C4" s="40" t="s">
        <v>52</v>
      </c>
      <c r="D4" s="40" t="s">
        <v>53</v>
      </c>
      <c r="E4" s="40" t="s">
        <v>54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  <c r="M4" s="40" t="s">
        <v>62</v>
      </c>
      <c r="N4" s="40" t="s">
        <v>63</v>
      </c>
      <c r="O4" s="40" t="s">
        <v>64</v>
      </c>
      <c r="P4" s="40" t="s">
        <v>65</v>
      </c>
      <c r="Q4" s="51" t="s">
        <v>66</v>
      </c>
      <c r="R4" s="39"/>
      <c r="S4" s="52" t="s">
        <v>67</v>
      </c>
      <c r="T4" s="52" t="s">
        <v>53</v>
      </c>
      <c r="U4" s="52" t="s">
        <v>54</v>
      </c>
      <c r="V4" s="52" t="s">
        <v>55</v>
      </c>
      <c r="W4" s="52" t="s">
        <v>56</v>
      </c>
      <c r="X4" s="52" t="s">
        <v>57</v>
      </c>
      <c r="Y4" s="52" t="s">
        <v>58</v>
      </c>
      <c r="Z4" s="52" t="s">
        <v>59</v>
      </c>
      <c r="AA4" s="52" t="s">
        <v>12</v>
      </c>
      <c r="AB4" s="55" t="s">
        <v>68</v>
      </c>
    </row>
    <row r="5" spans="1:28" s="29" customFormat="1" ht="39" customHeight="1">
      <c r="A5" s="41" t="s">
        <v>30</v>
      </c>
      <c r="B5" s="42">
        <f>SUM(B6:B19)</f>
        <v>5014</v>
      </c>
      <c r="C5" s="42">
        <f aca="true" t="shared" si="0" ref="C5:AB5">SUM(C6:C19)</f>
        <v>1767</v>
      </c>
      <c r="D5" s="42">
        <f t="shared" si="0"/>
        <v>3247</v>
      </c>
      <c r="E5" s="42">
        <f t="shared" si="0"/>
        <v>5014</v>
      </c>
      <c r="F5" s="42">
        <f t="shared" si="0"/>
        <v>0</v>
      </c>
      <c r="G5" s="42">
        <f t="shared" si="0"/>
        <v>4323</v>
      </c>
      <c r="H5" s="42">
        <f t="shared" si="0"/>
        <v>8</v>
      </c>
      <c r="I5" s="42">
        <f t="shared" si="0"/>
        <v>5</v>
      </c>
      <c r="J5" s="42">
        <f t="shared" si="0"/>
        <v>678</v>
      </c>
      <c r="K5" s="42">
        <f t="shared" si="0"/>
        <v>52</v>
      </c>
      <c r="L5" s="42">
        <f t="shared" si="0"/>
        <v>4767</v>
      </c>
      <c r="M5" s="42">
        <f t="shared" si="0"/>
        <v>182</v>
      </c>
      <c r="N5" s="42">
        <f t="shared" si="0"/>
        <v>13</v>
      </c>
      <c r="O5" s="42">
        <f t="shared" si="0"/>
        <v>0</v>
      </c>
      <c r="P5" s="42">
        <f t="shared" si="0"/>
        <v>0</v>
      </c>
      <c r="Q5" s="42">
        <f t="shared" si="0"/>
        <v>0</v>
      </c>
      <c r="R5" s="42">
        <f t="shared" si="0"/>
        <v>473.0992</v>
      </c>
      <c r="S5" s="42">
        <f t="shared" si="0"/>
        <v>201.08540000000002</v>
      </c>
      <c r="T5" s="42">
        <f t="shared" si="0"/>
        <v>272.0138</v>
      </c>
      <c r="U5" s="42">
        <f t="shared" si="0"/>
        <v>473.0992</v>
      </c>
      <c r="V5" s="42">
        <f t="shared" si="0"/>
        <v>0</v>
      </c>
      <c r="W5" s="42">
        <f t="shared" si="0"/>
        <v>383.4192</v>
      </c>
      <c r="X5" s="42">
        <f t="shared" si="0"/>
        <v>1.55</v>
      </c>
      <c r="Y5" s="42">
        <f t="shared" si="0"/>
        <v>0.84</v>
      </c>
      <c r="Z5" s="42">
        <f t="shared" si="0"/>
        <v>87.28999999999999</v>
      </c>
      <c r="AA5" s="42">
        <f t="shared" si="0"/>
        <v>176.43499999999997</v>
      </c>
      <c r="AB5" s="42">
        <f t="shared" si="0"/>
        <v>0</v>
      </c>
    </row>
    <row r="6" spans="1:28" s="29" customFormat="1" ht="39" customHeight="1">
      <c r="A6" s="43" t="s">
        <v>31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</row>
    <row r="7" spans="1:28" s="29" customFormat="1" ht="39" customHeight="1">
      <c r="A7" s="43" t="s">
        <v>32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</row>
    <row r="8" spans="1:28" s="29" customFormat="1" ht="39" customHeight="1">
      <c r="A8" s="43" t="s">
        <v>33</v>
      </c>
      <c r="B8" s="42">
        <v>5</v>
      </c>
      <c r="C8" s="42">
        <v>2</v>
      </c>
      <c r="D8" s="42">
        <v>3</v>
      </c>
      <c r="E8" s="42">
        <v>5</v>
      </c>
      <c r="F8" s="42">
        <v>0</v>
      </c>
      <c r="G8" s="42">
        <v>3</v>
      </c>
      <c r="H8" s="42">
        <v>0</v>
      </c>
      <c r="I8" s="42">
        <v>1</v>
      </c>
      <c r="J8" s="42">
        <v>1</v>
      </c>
      <c r="K8" s="42">
        <v>0</v>
      </c>
      <c r="L8" s="42">
        <v>3</v>
      </c>
      <c r="M8" s="42">
        <v>1</v>
      </c>
      <c r="N8" s="42">
        <v>1</v>
      </c>
      <c r="O8" s="42">
        <v>0</v>
      </c>
      <c r="P8" s="42">
        <v>0</v>
      </c>
      <c r="Q8" s="42">
        <v>0</v>
      </c>
      <c r="R8" s="42">
        <v>2</v>
      </c>
      <c r="S8" s="42">
        <v>0.8</v>
      </c>
      <c r="T8" s="42">
        <v>1.2</v>
      </c>
      <c r="U8" s="42">
        <v>2</v>
      </c>
      <c r="V8" s="42">
        <v>0</v>
      </c>
      <c r="W8" s="42">
        <v>1.2</v>
      </c>
      <c r="X8" s="42">
        <v>0</v>
      </c>
      <c r="Y8" s="42">
        <v>0.4</v>
      </c>
      <c r="Z8" s="42">
        <v>0.4</v>
      </c>
      <c r="AA8" s="42">
        <v>2</v>
      </c>
      <c r="AB8" s="42">
        <v>0</v>
      </c>
    </row>
    <row r="9" spans="1:28" s="29" customFormat="1" ht="39" customHeight="1">
      <c r="A9" s="43" t="s">
        <v>34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</row>
    <row r="10" spans="1:28" s="29" customFormat="1" ht="39" customHeight="1">
      <c r="A10" s="42" t="s">
        <v>35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</row>
    <row r="11" spans="1:28" s="29" customFormat="1" ht="39" customHeight="1">
      <c r="A11" s="42" t="s">
        <v>36</v>
      </c>
      <c r="B11" s="42">
        <v>413</v>
      </c>
      <c r="C11" s="42">
        <v>136</v>
      </c>
      <c r="D11" s="42">
        <v>277</v>
      </c>
      <c r="E11" s="42">
        <v>413</v>
      </c>
      <c r="F11" s="42">
        <v>0</v>
      </c>
      <c r="G11" s="42">
        <v>266</v>
      </c>
      <c r="H11" s="42">
        <v>1</v>
      </c>
      <c r="I11" s="42">
        <v>0</v>
      </c>
      <c r="J11" s="42">
        <v>146</v>
      </c>
      <c r="K11" s="42">
        <v>0</v>
      </c>
      <c r="L11" s="47">
        <v>413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46.185</v>
      </c>
      <c r="S11" s="42">
        <v>14.605</v>
      </c>
      <c r="T11" s="42">
        <v>31.58</v>
      </c>
      <c r="U11" s="42">
        <v>46.185</v>
      </c>
      <c r="V11" s="42">
        <v>0</v>
      </c>
      <c r="W11" s="42">
        <v>30.865</v>
      </c>
      <c r="X11" s="42">
        <v>0.2</v>
      </c>
      <c r="Y11" s="42">
        <v>0</v>
      </c>
      <c r="Z11" s="42">
        <v>15.12</v>
      </c>
      <c r="AA11" s="42">
        <v>46.185</v>
      </c>
      <c r="AB11" s="42">
        <v>0</v>
      </c>
    </row>
    <row r="12" spans="1:29" s="29" customFormat="1" ht="39" customHeight="1">
      <c r="A12" s="43" t="s">
        <v>38</v>
      </c>
      <c r="B12" s="42">
        <v>148</v>
      </c>
      <c r="C12" s="42">
        <v>47</v>
      </c>
      <c r="D12" s="42">
        <v>101</v>
      </c>
      <c r="E12" s="42">
        <v>148</v>
      </c>
      <c r="F12" s="42">
        <v>0</v>
      </c>
      <c r="G12" s="42">
        <v>135</v>
      </c>
      <c r="H12" s="42">
        <v>0</v>
      </c>
      <c r="I12" s="42">
        <v>0</v>
      </c>
      <c r="J12" s="42">
        <v>13</v>
      </c>
      <c r="K12" s="42">
        <v>2</v>
      </c>
      <c r="L12" s="42">
        <v>146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14.3</v>
      </c>
      <c r="S12" s="42">
        <v>5.05</v>
      </c>
      <c r="T12" s="42">
        <v>9.25</v>
      </c>
      <c r="U12" s="42">
        <v>14.3</v>
      </c>
      <c r="V12" s="42">
        <v>0</v>
      </c>
      <c r="W12" s="42">
        <v>13.24</v>
      </c>
      <c r="X12" s="42">
        <v>0</v>
      </c>
      <c r="Y12" s="42">
        <v>0</v>
      </c>
      <c r="Z12" s="42">
        <v>1.06</v>
      </c>
      <c r="AA12" s="42">
        <v>14.3</v>
      </c>
      <c r="AB12" s="42">
        <v>0</v>
      </c>
      <c r="AC12" s="56"/>
    </row>
    <row r="13" spans="1:28" s="29" customFormat="1" ht="39" customHeight="1">
      <c r="A13" s="43" t="s">
        <v>39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</row>
    <row r="14" spans="1:28" s="29" customFormat="1" ht="39" customHeight="1">
      <c r="A14" s="43" t="s">
        <v>40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</row>
    <row r="15" spans="1:28" s="29" customFormat="1" ht="39" customHeight="1">
      <c r="A15" s="44" t="s">
        <v>41</v>
      </c>
      <c r="B15" s="42">
        <v>3582</v>
      </c>
      <c r="C15" s="42">
        <v>1433</v>
      </c>
      <c r="D15" s="42">
        <v>2149</v>
      </c>
      <c r="E15" s="42">
        <v>3582</v>
      </c>
      <c r="F15" s="42">
        <v>0</v>
      </c>
      <c r="G15" s="42">
        <v>3418</v>
      </c>
      <c r="H15" s="42">
        <v>1</v>
      </c>
      <c r="I15" s="42">
        <v>0</v>
      </c>
      <c r="J15" s="42">
        <v>163</v>
      </c>
      <c r="K15" s="42">
        <v>45</v>
      </c>
      <c r="L15" s="42">
        <v>3537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296.6642</v>
      </c>
      <c r="S15" s="42">
        <v>159.9104</v>
      </c>
      <c r="T15" s="42">
        <v>136.7538</v>
      </c>
      <c r="U15" s="42">
        <v>296.6642</v>
      </c>
      <c r="V15" s="42">
        <v>0</v>
      </c>
      <c r="W15" s="42">
        <v>280.1642</v>
      </c>
      <c r="X15" s="42">
        <v>0.6</v>
      </c>
      <c r="Y15" s="42">
        <v>0</v>
      </c>
      <c r="Z15" s="42">
        <v>15.9</v>
      </c>
      <c r="AA15" s="42">
        <v>0</v>
      </c>
      <c r="AB15" s="42">
        <v>0</v>
      </c>
    </row>
    <row r="16" spans="1:28" s="30" customFormat="1" ht="39" customHeight="1">
      <c r="A16" s="43" t="s">
        <v>42</v>
      </c>
      <c r="B16" s="42">
        <v>464</v>
      </c>
      <c r="C16" s="42">
        <v>51</v>
      </c>
      <c r="D16" s="42">
        <v>413</v>
      </c>
      <c r="E16" s="42">
        <v>464</v>
      </c>
      <c r="F16" s="42">
        <v>0</v>
      </c>
      <c r="G16" s="42">
        <v>376</v>
      </c>
      <c r="H16" s="42">
        <v>3</v>
      </c>
      <c r="I16" s="42">
        <v>1</v>
      </c>
      <c r="J16" s="42">
        <v>84</v>
      </c>
      <c r="K16" s="42">
        <v>5</v>
      </c>
      <c r="L16" s="42">
        <v>266</v>
      </c>
      <c r="M16" s="42">
        <v>181</v>
      </c>
      <c r="N16" s="42">
        <v>12</v>
      </c>
      <c r="O16" s="42">
        <v>0</v>
      </c>
      <c r="P16" s="42">
        <v>0</v>
      </c>
      <c r="Q16" s="42">
        <v>0</v>
      </c>
      <c r="R16" s="42">
        <v>44.7</v>
      </c>
      <c r="S16" s="42">
        <v>4.91</v>
      </c>
      <c r="T16" s="42">
        <v>39.79</v>
      </c>
      <c r="U16" s="42">
        <v>44.7</v>
      </c>
      <c r="V16" s="42">
        <v>0</v>
      </c>
      <c r="W16" s="42">
        <v>36.22</v>
      </c>
      <c r="X16" s="42">
        <v>0.3</v>
      </c>
      <c r="Y16" s="42">
        <v>0.09</v>
      </c>
      <c r="Z16" s="42">
        <v>8.09</v>
      </c>
      <c r="AA16" s="42">
        <v>44.7</v>
      </c>
      <c r="AB16" s="42">
        <v>0</v>
      </c>
    </row>
    <row r="17" spans="1:28" s="29" customFormat="1" ht="39" customHeight="1">
      <c r="A17" s="43" t="s">
        <v>43</v>
      </c>
      <c r="B17" s="42">
        <v>384</v>
      </c>
      <c r="C17" s="42">
        <v>93</v>
      </c>
      <c r="D17" s="42">
        <v>291</v>
      </c>
      <c r="E17" s="42">
        <v>384</v>
      </c>
      <c r="F17" s="42">
        <v>0</v>
      </c>
      <c r="G17" s="42">
        <v>110</v>
      </c>
      <c r="H17" s="42">
        <v>3</v>
      </c>
      <c r="I17" s="42">
        <v>2</v>
      </c>
      <c r="J17" s="42">
        <v>269</v>
      </c>
      <c r="K17" s="42">
        <v>0</v>
      </c>
      <c r="L17" s="42">
        <v>384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67.08</v>
      </c>
      <c r="S17" s="42">
        <v>15.09</v>
      </c>
      <c r="T17" s="42">
        <v>51.989999999999995</v>
      </c>
      <c r="U17" s="42">
        <v>67.08</v>
      </c>
      <c r="V17" s="42">
        <v>0</v>
      </c>
      <c r="W17" s="42">
        <v>20.28</v>
      </c>
      <c r="X17" s="42">
        <v>0.45</v>
      </c>
      <c r="Y17" s="42">
        <v>0.35</v>
      </c>
      <c r="Z17" s="42">
        <v>46</v>
      </c>
      <c r="AA17" s="42">
        <v>67.08</v>
      </c>
      <c r="AB17" s="42">
        <v>0</v>
      </c>
    </row>
    <row r="18" spans="1:28" s="29" customFormat="1" ht="39" customHeight="1">
      <c r="A18" s="43" t="s">
        <v>44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</row>
    <row r="19" spans="1:28" s="29" customFormat="1" ht="39" customHeight="1">
      <c r="A19" s="43" t="s">
        <v>45</v>
      </c>
      <c r="B19" s="42">
        <v>18</v>
      </c>
      <c r="C19" s="42">
        <v>5</v>
      </c>
      <c r="D19" s="42">
        <v>13</v>
      </c>
      <c r="E19" s="42">
        <v>18</v>
      </c>
      <c r="F19" s="42">
        <v>0</v>
      </c>
      <c r="G19" s="42">
        <v>15</v>
      </c>
      <c r="H19" s="42">
        <v>0</v>
      </c>
      <c r="I19" s="42">
        <v>1</v>
      </c>
      <c r="J19" s="42">
        <v>2</v>
      </c>
      <c r="K19" s="42">
        <v>0</v>
      </c>
      <c r="L19" s="42">
        <v>18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2.17</v>
      </c>
      <c r="S19" s="42">
        <v>0.72</v>
      </c>
      <c r="T19" s="42">
        <v>1.45</v>
      </c>
      <c r="U19" s="42">
        <v>2.17</v>
      </c>
      <c r="V19" s="42">
        <v>0</v>
      </c>
      <c r="W19" s="42">
        <v>1.45</v>
      </c>
      <c r="X19" s="42">
        <v>0</v>
      </c>
      <c r="Y19" s="42">
        <v>0</v>
      </c>
      <c r="Z19" s="42">
        <v>0.72</v>
      </c>
      <c r="AA19" s="42">
        <v>2.17</v>
      </c>
      <c r="AB19" s="42">
        <v>0</v>
      </c>
    </row>
    <row r="20" spans="1:28" s="31" customFormat="1" ht="45.75" customHeight="1">
      <c r="A20" s="45" t="s">
        <v>69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s="31" customFormat="1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s="31" customFormat="1" ht="42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3"/>
      <c r="T22" s="53"/>
      <c r="U22" s="53"/>
      <c r="V22" s="53"/>
      <c r="W22" s="53"/>
      <c r="X22" s="53"/>
      <c r="Y22" s="53"/>
      <c r="Z22" s="53"/>
      <c r="AA22" s="53"/>
      <c r="AB22" s="53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0:AB22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ySplit="3" topLeftCell="B4" activePane="bottomRight" state="frozen"/>
      <selection pane="bottomRight" activeCell="K4" sqref="K4:M4"/>
    </sheetView>
  </sheetViews>
  <sheetFormatPr defaultColWidth="9.00390625" defaultRowHeight="14.25"/>
  <cols>
    <col min="1" max="1" width="11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12.7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3" customWidth="1"/>
    <col min="15" max="16384" width="9.00390625" style="2" customWidth="1"/>
  </cols>
  <sheetData>
    <row r="1" spans="1:14" ht="36.75" customHeight="1">
      <c r="A1" s="4" t="s">
        <v>70</v>
      </c>
      <c r="B1" s="5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4.5" customHeight="1">
      <c r="A2" s="6" t="s">
        <v>5</v>
      </c>
      <c r="B2" s="7" t="s">
        <v>72</v>
      </c>
      <c r="C2" s="8" t="s">
        <v>73</v>
      </c>
      <c r="D2" s="8"/>
      <c r="E2" s="8" t="s">
        <v>74</v>
      </c>
      <c r="F2" s="8"/>
      <c r="G2" s="21"/>
      <c r="H2" s="7" t="s">
        <v>75</v>
      </c>
      <c r="I2" s="8" t="s">
        <v>73</v>
      </c>
      <c r="J2" s="8"/>
      <c r="K2" s="8" t="s">
        <v>74</v>
      </c>
      <c r="L2" s="8"/>
      <c r="M2" s="21"/>
      <c r="N2" s="24" t="s">
        <v>76</v>
      </c>
      <c r="O2" s="25"/>
      <c r="P2" s="25"/>
      <c r="Q2" s="25"/>
      <c r="R2" s="25"/>
    </row>
    <row r="3" spans="1:18" ht="48.75" customHeight="1">
      <c r="A3" s="9"/>
      <c r="B3" s="10"/>
      <c r="C3" s="11" t="s">
        <v>77</v>
      </c>
      <c r="D3" s="11" t="s">
        <v>78</v>
      </c>
      <c r="E3" s="11" t="s">
        <v>79</v>
      </c>
      <c r="F3" s="11" t="s">
        <v>18</v>
      </c>
      <c r="G3" s="22" t="s">
        <v>80</v>
      </c>
      <c r="H3" s="10"/>
      <c r="I3" s="11" t="s">
        <v>77</v>
      </c>
      <c r="J3" s="11" t="s">
        <v>78</v>
      </c>
      <c r="K3" s="11" t="s">
        <v>79</v>
      </c>
      <c r="L3" s="11" t="s">
        <v>18</v>
      </c>
      <c r="M3" s="22" t="s">
        <v>80</v>
      </c>
      <c r="N3" s="26"/>
      <c r="O3" s="25"/>
      <c r="P3" s="25"/>
      <c r="Q3" s="25"/>
      <c r="R3" s="25"/>
    </row>
    <row r="4" spans="1:14" ht="24.75" customHeight="1">
      <c r="A4" s="12" t="s">
        <v>30</v>
      </c>
      <c r="B4" s="13">
        <f>SUM(B5:B18)</f>
        <v>75</v>
      </c>
      <c r="C4" s="13">
        <f aca="true" t="shared" si="0" ref="C4:M4">SUM(C5:C18)</f>
        <v>74</v>
      </c>
      <c r="D4" s="13">
        <f t="shared" si="0"/>
        <v>1</v>
      </c>
      <c r="E4" s="13">
        <f t="shared" si="0"/>
        <v>2</v>
      </c>
      <c r="F4" s="13">
        <f t="shared" si="0"/>
        <v>38</v>
      </c>
      <c r="G4" s="13">
        <f t="shared" si="0"/>
        <v>35</v>
      </c>
      <c r="H4" s="13">
        <f t="shared" si="0"/>
        <v>116.31</v>
      </c>
      <c r="I4" s="13">
        <f t="shared" si="0"/>
        <v>113.31</v>
      </c>
      <c r="J4" s="13">
        <f t="shared" si="0"/>
        <v>3</v>
      </c>
      <c r="K4" s="13">
        <f t="shared" si="0"/>
        <v>1.8</v>
      </c>
      <c r="L4" s="13">
        <f t="shared" si="0"/>
        <v>72.41</v>
      </c>
      <c r="M4" s="13">
        <f t="shared" si="0"/>
        <v>42.1</v>
      </c>
      <c r="N4" s="27">
        <f>H4/B4</f>
        <v>1.5508</v>
      </c>
    </row>
    <row r="5" spans="1:14" ht="24.75" customHeight="1">
      <c r="A5" s="14" t="s">
        <v>31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7">
        <v>0</v>
      </c>
    </row>
    <row r="6" spans="1:14" ht="24.75" customHeight="1">
      <c r="A6" s="14" t="s">
        <v>32</v>
      </c>
      <c r="B6" s="13">
        <v>4</v>
      </c>
      <c r="C6" s="13">
        <v>4</v>
      </c>
      <c r="D6" s="13">
        <v>0</v>
      </c>
      <c r="E6" s="13">
        <v>0</v>
      </c>
      <c r="F6" s="13">
        <v>1</v>
      </c>
      <c r="G6" s="13">
        <v>3</v>
      </c>
      <c r="H6" s="13">
        <v>6.8</v>
      </c>
      <c r="I6" s="13">
        <v>6.8</v>
      </c>
      <c r="J6" s="13">
        <v>0</v>
      </c>
      <c r="K6" s="13">
        <v>0</v>
      </c>
      <c r="L6" s="13">
        <v>6.8</v>
      </c>
      <c r="M6" s="13">
        <v>0</v>
      </c>
      <c r="N6" s="27">
        <f>H6/B6</f>
        <v>1.7</v>
      </c>
    </row>
    <row r="7" spans="1:14" ht="24.75" customHeight="1">
      <c r="A7" s="14" t="s">
        <v>33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7">
        <v>0</v>
      </c>
    </row>
    <row r="8" spans="1:14" ht="24.75" customHeight="1">
      <c r="A8" s="14" t="s">
        <v>34</v>
      </c>
      <c r="B8" s="13">
        <v>2</v>
      </c>
      <c r="C8" s="13">
        <v>2</v>
      </c>
      <c r="D8" s="13">
        <v>0</v>
      </c>
      <c r="E8" s="13">
        <v>0</v>
      </c>
      <c r="F8" s="13">
        <v>0</v>
      </c>
      <c r="G8" s="13">
        <v>2</v>
      </c>
      <c r="H8" s="13">
        <v>2</v>
      </c>
      <c r="I8" s="13">
        <v>2</v>
      </c>
      <c r="J8" s="13">
        <v>0</v>
      </c>
      <c r="K8" s="13">
        <v>0</v>
      </c>
      <c r="L8" s="13">
        <v>0</v>
      </c>
      <c r="M8" s="28">
        <v>2</v>
      </c>
      <c r="N8" s="27">
        <v>0</v>
      </c>
    </row>
    <row r="9" spans="1:14" ht="24.75" customHeight="1">
      <c r="A9" s="14" t="s">
        <v>35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3">
        <v>1</v>
      </c>
      <c r="H9" s="13">
        <v>2</v>
      </c>
      <c r="I9" s="13">
        <v>2</v>
      </c>
      <c r="J9" s="13">
        <v>0</v>
      </c>
      <c r="K9" s="13">
        <v>0</v>
      </c>
      <c r="L9" s="13">
        <v>0</v>
      </c>
      <c r="M9" s="13">
        <v>2</v>
      </c>
      <c r="N9" s="27">
        <f>H9/B9</f>
        <v>2</v>
      </c>
    </row>
    <row r="10" spans="1:14" ht="24.75" customHeight="1">
      <c r="A10" s="14" t="s">
        <v>36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7">
        <v>0</v>
      </c>
    </row>
    <row r="11" spans="1:14" ht="24.75" customHeight="1">
      <c r="A11" s="14" t="s">
        <v>38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7">
        <v>0</v>
      </c>
    </row>
    <row r="12" spans="1:14" s="1" customFormat="1" ht="24.75" customHeight="1">
      <c r="A12" s="14" t="s">
        <v>39</v>
      </c>
      <c r="B12" s="13">
        <v>61</v>
      </c>
      <c r="C12" s="13">
        <v>61</v>
      </c>
      <c r="D12" s="13">
        <v>0</v>
      </c>
      <c r="E12" s="13">
        <v>2</v>
      </c>
      <c r="F12" s="13">
        <v>31</v>
      </c>
      <c r="G12" s="13">
        <v>28</v>
      </c>
      <c r="H12" s="13">
        <v>87.65</v>
      </c>
      <c r="I12" s="13">
        <v>87.65</v>
      </c>
      <c r="J12" s="13">
        <v>0</v>
      </c>
      <c r="K12" s="13">
        <v>1.8</v>
      </c>
      <c r="L12" s="13">
        <v>50.75</v>
      </c>
      <c r="M12" s="13">
        <v>35.1</v>
      </c>
      <c r="N12" s="27">
        <f>H12/B12</f>
        <v>1.4368852459016395</v>
      </c>
    </row>
    <row r="13" spans="1:14" ht="24.75" customHeight="1">
      <c r="A13" s="14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7">
        <v>0</v>
      </c>
    </row>
    <row r="14" spans="1:14" ht="24.75" customHeight="1">
      <c r="A14" s="14" t="s">
        <v>41</v>
      </c>
      <c r="B14" s="15">
        <v>7</v>
      </c>
      <c r="C14" s="16">
        <v>6</v>
      </c>
      <c r="D14" s="16">
        <v>1</v>
      </c>
      <c r="E14" s="16">
        <v>0</v>
      </c>
      <c r="F14" s="16">
        <v>6</v>
      </c>
      <c r="G14" s="16">
        <v>1</v>
      </c>
      <c r="H14" s="13">
        <v>17.86</v>
      </c>
      <c r="I14" s="23">
        <v>14.86</v>
      </c>
      <c r="J14" s="23">
        <v>3</v>
      </c>
      <c r="K14" s="23">
        <v>0</v>
      </c>
      <c r="L14" s="23">
        <v>14.86</v>
      </c>
      <c r="M14" s="23">
        <v>3</v>
      </c>
      <c r="N14" s="27">
        <f>H14/B14</f>
        <v>2.551428571428571</v>
      </c>
    </row>
    <row r="15" spans="1:14" ht="24.75" customHeight="1">
      <c r="A15" s="14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7">
        <v>0</v>
      </c>
    </row>
    <row r="16" spans="1:14" ht="24.75" customHeight="1">
      <c r="A16" s="14" t="s">
        <v>43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7">
        <v>0</v>
      </c>
    </row>
    <row r="17" spans="1:14" ht="24.75" customHeight="1">
      <c r="A17" s="14" t="s">
        <v>44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7">
        <v>0</v>
      </c>
    </row>
    <row r="18" spans="1:14" ht="24.75" customHeight="1">
      <c r="A18" s="14" t="s">
        <v>45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</row>
    <row r="19" spans="1:14" ht="17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7"/>
    </row>
    <row r="20" spans="1:14" ht="23.25" customHeight="1">
      <c r="A20" s="20" t="s">
        <v>81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吴梦秋</cp:lastModifiedBy>
  <cp:lastPrinted>2017-02-25T23:50:33Z</cp:lastPrinted>
  <dcterms:created xsi:type="dcterms:W3CDTF">2015-02-07T21:56:21Z</dcterms:created>
  <dcterms:modified xsi:type="dcterms:W3CDTF">2022-08-04T09:59:11Z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1370F51C709C41C38142C1BDDD78DF34</vt:lpwstr>
  </property>
  <property fmtid="{D5CDD505-2E9C-101B-9397-08002B2CF9AE}" pid="4" name="퀀_generated_2.-2147483648">
    <vt:i4>2052</vt:i4>
  </property>
</Properties>
</file>