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 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<sst xmlns="http://schemas.openxmlformats.org/spreadsheetml/2006/main" count="150" uniqueCount="81">
  <si>
    <t>表1</t>
  </si>
  <si>
    <t>上饶市2022年9月临时救助工作报表</t>
  </si>
  <si>
    <t>填报人：罗词辉</t>
  </si>
  <si>
    <t>审批领导：汪海锋</t>
  </si>
  <si>
    <t>填报时间：2022年9月29日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</si>
  <si>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</si>
  <si>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</si>
  <si>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</si>
  <si>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</si>
  <si>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</si>
  <si>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</si>
  <si>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</si>
  <si>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</si>
  <si>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</si>
  <si>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</si>
  <si>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</si>
  <si>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</si>
  <si>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</si>
  <si>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</si>
  <si>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</si>
  <si>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</si>
  <si>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</si>
  <si>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</si>
  <si>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</si>
  <si>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</si>
  <si>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</si>
  <si>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</si>
  <si>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</si>
  <si>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</si>
  <si>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</si>
  <si>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</si>
  <si>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</si>
  <si>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</si>
  <si>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</si>
  <si>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</si>
  <si>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</si>
  <si>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</si>
  <si>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</si>
  <si>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</si>
  <si>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</si>
  <si>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</si>
  <si>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</si>
  <si>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</si>
  <si>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经开区</t>
  </si>
  <si>
    <t>三清山</t>
  </si>
  <si>
    <t>说明：1.表中所有数据均为本年度1月至当月的累计数，救助水平=政府救助*10000/临时救助对象；
      2.“临时救助对象”单位为人次，包含所有的急难型、支出型和特别救助；
      3.“政府救助”中的“发放救助金”和“实物折价”，均不包含为最低生活保障家庭和特困供养人员发放的季节性、一次性补贴或实物；
      4.如有为低保和特困供养以外的人员发放季节性、一次性补贴或实物的，请附说明发放人次、资金数额。</t>
  </si>
  <si>
    <t>表2</t>
  </si>
  <si>
    <t>上饶市2022年9月救急难工作报表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</si>
  <si>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</si>
  <si>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</si>
  <si>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</si>
  <si>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</si>
  <si>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</si>
  <si>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</si>
  <si>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</si>
  <si>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</si>
  <si>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</si>
  <si>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</si>
  <si>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</si>
  <si>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</si>
  <si>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</si>
  <si>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</si>
  <si>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</si>
  <si>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</si>
  <si>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</si>
  <si>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</si>
  <si>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</si>
  <si>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</si>
  <si>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</si>
  <si>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</si>
  <si>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r>
      <t>上饶市2022年9</t>
    </r>
    <r>
      <rPr>
        <b/>
        <sz val="14"/>
        <rFont val="宋体"/>
        <family val="0"/>
      </rPr>
      <t>月特别救助工作报表</t>
    </r>
  </si>
  <si>
    <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</si>
  <si>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</si>
  <si>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</si>
  <si>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t>2.救助资金</t>
    </r>
    <r>
      <rPr>
        <sz val="12"/>
        <rFont val="宋体"/>
        <family val="0"/>
      </rPr>
      <t xml:space="preserve">
（万元）</t>
    </r>
  </si>
  <si>
    <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</si>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</sst>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name val="微软雅黑"/>
      <family val="0"/>
    </font>
    <font>
      <sz val="16"/>
      <name val="仿宋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"/>
      <family val="0"/>
    </font>
    <font>
      <sz val="11"/>
      <color indexed="8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4"/>
      <name val="Cambria"/>
      <family val="0"/>
    </font>
    <font>
      <sz val="12"/>
      <name val="Calibri"/>
      <family val="0"/>
    </font>
    <font>
      <sz val="14"/>
      <color theme="1"/>
      <name val="宋体"/>
      <family val="0"/>
    </font>
    <font>
      <sz val="16"/>
      <name val="Calibri"/>
      <family val="0"/>
    </font>
    <font>
      <sz val="12"/>
      <color theme="1"/>
      <name val="宋体"/>
      <family val="0"/>
    </font>
    <font>
      <sz val="11"/>
      <color theme="1"/>
      <name val="仿宋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35" fillId="4" borderId="1" applyNumberFormat="0" applyAlignment="0" applyProtection="0"/>
    <xf numFmtId="0" fontId="30" fillId="5" borderId="2" applyNumberFormat="0" applyAlignment="0" applyProtection="0"/>
    <xf numFmtId="0" fontId="22" fillId="6" borderId="0" applyNumberFormat="0" applyBorder="0" applyAlignment="0" applyProtection="0"/>
    <xf numFmtId="0" fontId="27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5" fillId="0" borderId="4" applyNumberFormat="0" applyFill="0" applyAlignment="0" applyProtection="0"/>
    <xf numFmtId="0" fontId="28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8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1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2" borderId="7" applyNumberFormat="0" applyFont="0" applyAlignment="0" applyProtection="0"/>
    <xf numFmtId="0" fontId="18" fillId="2" borderId="0" applyNumberFormat="0" applyBorder="0" applyAlignment="0" applyProtection="0"/>
    <xf numFmtId="0" fontId="23" fillId="3" borderId="0" applyNumberFormat="0" applyBorder="0" applyAlignment="0" applyProtection="0"/>
    <xf numFmtId="0" fontId="14" fillId="7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8" applyNumberFormat="0" applyAlignment="0" applyProtection="0"/>
    <xf numFmtId="0" fontId="18" fillId="14" borderId="0" applyNumberFormat="0" applyBorder="0" applyAlignment="0" applyProtection="0"/>
    <xf numFmtId="0" fontId="29" fillId="0" borderId="0">
      <alignment/>
      <protection/>
    </xf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177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4" fillId="4" borderId="0" applyNumberFormat="0" applyBorder="0" applyAlignment="0" applyProtection="0"/>
    <xf numFmtId="0" fontId="19" fillId="13" borderId="8" applyNumberFormat="0" applyAlignment="0" applyProtection="0"/>
    <xf numFmtId="0" fontId="14" fillId="2" borderId="0" applyNumberFormat="0" applyBorder="0" applyAlignment="0" applyProtection="0"/>
    <xf numFmtId="0" fontId="18" fillId="18" borderId="0" applyNumberFormat="0" applyBorder="0" applyAlignment="0" applyProtection="0"/>
    <xf numFmtId="0" fontId="14" fillId="1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179" fontId="38" fillId="0" borderId="16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179" fontId="38" fillId="0" borderId="17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179" fontId="38" fillId="0" borderId="18" xfId="0" applyNumberFormat="1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38" fillId="0" borderId="16" xfId="0" applyNumberFormat="1" applyFont="1" applyFill="1" applyBorder="1" applyAlignment="1">
      <alignment horizontal="center" vertical="center" wrapText="1"/>
    </xf>
    <xf numFmtId="178" fontId="38" fillId="0" borderId="16" xfId="0" applyNumberFormat="1" applyFont="1" applyFill="1" applyBorder="1" applyAlignment="1">
      <alignment horizontal="center" vertical="center" wrapText="1"/>
    </xf>
    <xf numFmtId="178" fontId="38" fillId="0" borderId="17" xfId="0" applyNumberFormat="1" applyFont="1" applyFill="1" applyBorder="1" applyAlignment="1">
      <alignment horizontal="center" vertical="center" wrapText="1"/>
    </xf>
    <xf numFmtId="178" fontId="38" fillId="0" borderId="18" xfId="0" applyNumberFormat="1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39" fillId="19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8" fontId="5" fillId="0" borderId="26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178" fontId="40" fillId="0" borderId="16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8" fontId="2" fillId="20" borderId="16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left" vertical="center"/>
    </xf>
    <xf numFmtId="178" fontId="0" fillId="0" borderId="15" xfId="0" applyNumberFormat="1" applyFont="1" applyFill="1" applyBorder="1" applyAlignment="1">
      <alignment horizontal="center" vertical="center" wrapText="1"/>
    </xf>
    <xf numFmtId="178" fontId="0" fillId="0" borderId="26" xfId="0" applyNumberFormat="1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center" vertical="center" wrapText="1"/>
    </xf>
    <xf numFmtId="178" fontId="1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178" fontId="2" fillId="20" borderId="16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Sheet5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SheetLayoutView="80" workbookViewId="0" topLeftCell="A2">
      <pane xSplit="1" ySplit="6" topLeftCell="B8" activePane="bottomRight" state="frozen"/>
      <selection pane="bottomRight" activeCell="U19" sqref="U19"/>
    </sheetView>
  </sheetViews>
  <sheetFormatPr defaultColWidth="8.75390625" defaultRowHeight="14.25"/>
  <cols>
    <col min="1" max="1" width="8.375" style="34" customWidth="1"/>
    <col min="2" max="2" width="10.125" style="34" customWidth="1"/>
    <col min="3" max="3" width="8.125" style="34" customWidth="1"/>
    <col min="4" max="4" width="7.625" style="34" customWidth="1"/>
    <col min="5" max="5" width="7.875" style="34" customWidth="1"/>
    <col min="6" max="6" width="8.125" style="34" customWidth="1"/>
    <col min="7" max="7" width="6.875" style="34" customWidth="1"/>
    <col min="8" max="9" width="8.375" style="34" customWidth="1"/>
    <col min="10" max="11" width="9.50390625" style="34" customWidth="1"/>
    <col min="12" max="12" width="9.50390625" style="40" customWidth="1"/>
    <col min="13" max="15" width="10.125" style="34" customWidth="1"/>
    <col min="16" max="16" width="8.75390625" style="34" customWidth="1"/>
    <col min="17" max="17" width="8.875" style="34" customWidth="1"/>
    <col min="18" max="18" width="12.125" style="75" customWidth="1"/>
    <col min="19" max="250" width="8.75390625" style="34" customWidth="1"/>
    <col min="251" max="16384" width="8.75390625" style="2" customWidth="1"/>
  </cols>
  <sheetData>
    <row r="1" ht="18.75" customHeight="1">
      <c r="A1" s="34" t="s">
        <v>0</v>
      </c>
    </row>
    <row r="2" spans="1:18" ht="34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6"/>
    </row>
    <row r="3" spans="1:18" ht="28.5" customHeight="1">
      <c r="A3" s="76" t="s">
        <v>2</v>
      </c>
      <c r="B3" s="77"/>
      <c r="C3" s="77"/>
      <c r="D3" s="77"/>
      <c r="E3" s="98"/>
      <c r="F3" s="99" t="s">
        <v>3</v>
      </c>
      <c r="G3" s="99"/>
      <c r="H3" s="99"/>
      <c r="I3" s="42"/>
      <c r="J3" s="42"/>
      <c r="K3" s="42"/>
      <c r="M3" s="42"/>
      <c r="N3" s="99" t="s">
        <v>4</v>
      </c>
      <c r="O3" s="99"/>
      <c r="P3" s="99"/>
      <c r="Q3" s="99"/>
      <c r="R3" s="112"/>
    </row>
    <row r="4" spans="1:18" ht="24" customHeight="1">
      <c r="A4" s="78" t="s">
        <v>5</v>
      </c>
      <c r="B4" s="79" t="s">
        <v>6</v>
      </c>
      <c r="C4" s="80"/>
      <c r="D4" s="80"/>
      <c r="E4" s="80"/>
      <c r="F4" s="100"/>
      <c r="G4" s="101"/>
      <c r="H4" s="101" t="s">
        <v>7</v>
      </c>
      <c r="I4" s="105"/>
      <c r="J4" s="106"/>
      <c r="K4" s="106"/>
      <c r="L4" s="105"/>
      <c r="M4" s="111" t="s">
        <v>8</v>
      </c>
      <c r="N4" s="111"/>
      <c r="O4" s="111"/>
      <c r="P4" s="111"/>
      <c r="Q4" s="111"/>
      <c r="R4" s="113" t="s">
        <v>9</v>
      </c>
    </row>
    <row r="5" spans="1:18" ht="33.75" customHeight="1">
      <c r="A5" s="81"/>
      <c r="B5" s="82"/>
      <c r="C5" s="83" t="s">
        <v>10</v>
      </c>
      <c r="D5" s="84"/>
      <c r="E5" s="102" t="s">
        <v>11</v>
      </c>
      <c r="F5" s="40"/>
      <c r="G5" s="40"/>
      <c r="H5" s="103"/>
      <c r="I5" s="107" t="s">
        <v>12</v>
      </c>
      <c r="J5" s="108"/>
      <c r="K5" s="83"/>
      <c r="L5" s="109" t="s">
        <v>13</v>
      </c>
      <c r="M5" s="111" t="s">
        <v>14</v>
      </c>
      <c r="N5" s="111" t="s">
        <v>15</v>
      </c>
      <c r="O5" s="111"/>
      <c r="P5" s="111"/>
      <c r="Q5" s="111"/>
      <c r="R5" s="114"/>
    </row>
    <row r="6" spans="1:18" ht="34.5" customHeight="1">
      <c r="A6" s="81"/>
      <c r="B6" s="85"/>
      <c r="C6" s="83" t="s">
        <v>16</v>
      </c>
      <c r="D6" s="84" t="s">
        <v>17</v>
      </c>
      <c r="E6" s="83" t="s">
        <v>18</v>
      </c>
      <c r="F6" s="83" t="s">
        <v>19</v>
      </c>
      <c r="G6" s="84" t="s">
        <v>20</v>
      </c>
      <c r="H6" s="83"/>
      <c r="I6" s="103"/>
      <c r="J6" s="110" t="s">
        <v>21</v>
      </c>
      <c r="K6" s="83" t="s">
        <v>22</v>
      </c>
      <c r="L6" s="83"/>
      <c r="M6" s="111"/>
      <c r="N6" s="111" t="s">
        <v>23</v>
      </c>
      <c r="O6" s="111" t="s">
        <v>24</v>
      </c>
      <c r="P6" s="111" t="s">
        <v>25</v>
      </c>
      <c r="Q6" s="111" t="s">
        <v>26</v>
      </c>
      <c r="R6" s="115"/>
    </row>
    <row r="7" spans="1:18" ht="25.5" customHeight="1">
      <c r="A7" s="86"/>
      <c r="B7" s="87" t="s">
        <v>27</v>
      </c>
      <c r="C7" s="83" t="s">
        <v>27</v>
      </c>
      <c r="D7" s="83" t="s">
        <v>27</v>
      </c>
      <c r="E7" s="83" t="s">
        <v>27</v>
      </c>
      <c r="F7" s="83" t="s">
        <v>27</v>
      </c>
      <c r="G7" s="83" t="s">
        <v>27</v>
      </c>
      <c r="H7" s="83" t="s">
        <v>28</v>
      </c>
      <c r="I7" s="83" t="s">
        <v>28</v>
      </c>
      <c r="J7" s="83" t="s">
        <v>28</v>
      </c>
      <c r="K7" s="83" t="s">
        <v>28</v>
      </c>
      <c r="L7" s="83" t="s">
        <v>28</v>
      </c>
      <c r="M7" s="83" t="s">
        <v>28</v>
      </c>
      <c r="N7" s="83" t="s">
        <v>28</v>
      </c>
      <c r="O7" s="83" t="s">
        <v>28</v>
      </c>
      <c r="P7" s="83" t="s">
        <v>28</v>
      </c>
      <c r="Q7" s="83" t="s">
        <v>28</v>
      </c>
      <c r="R7" s="115" t="s">
        <v>29</v>
      </c>
    </row>
    <row r="8" spans="1:254" s="69" customFormat="1" ht="21.75" customHeight="1">
      <c r="A8" s="88" t="s">
        <v>30</v>
      </c>
      <c r="B8" s="88">
        <f>SUM(B9:B22)</f>
        <v>23262</v>
      </c>
      <c r="C8" s="88">
        <f aca="true" t="shared" si="0" ref="C8:R8">SUM(C9:C22)</f>
        <v>23248</v>
      </c>
      <c r="D8" s="88">
        <f t="shared" si="0"/>
        <v>14</v>
      </c>
      <c r="E8" s="88">
        <f t="shared" si="0"/>
        <v>6838</v>
      </c>
      <c r="F8" s="88">
        <f t="shared" si="0"/>
        <v>3613</v>
      </c>
      <c r="G8" s="88">
        <f t="shared" si="0"/>
        <v>12811</v>
      </c>
      <c r="H8" s="88">
        <f t="shared" si="0"/>
        <v>2910.1308</v>
      </c>
      <c r="I8" s="88">
        <f t="shared" si="0"/>
        <v>2910.1308</v>
      </c>
      <c r="J8" s="88">
        <f t="shared" si="0"/>
        <v>2636.7305</v>
      </c>
      <c r="K8" s="88">
        <f t="shared" si="0"/>
        <v>273.4</v>
      </c>
      <c r="L8" s="88">
        <f t="shared" si="0"/>
        <v>0</v>
      </c>
      <c r="M8" s="88">
        <f t="shared" si="0"/>
        <v>1303.3498</v>
      </c>
      <c r="N8" s="88">
        <f t="shared" si="0"/>
        <v>94.08</v>
      </c>
      <c r="O8" s="88">
        <f t="shared" si="0"/>
        <v>15.305</v>
      </c>
      <c r="P8" s="88">
        <f t="shared" si="0"/>
        <v>0</v>
      </c>
      <c r="Q8" s="88">
        <f t="shared" si="0"/>
        <v>0</v>
      </c>
      <c r="R8" s="116">
        <f>I8*10000/B8</f>
        <v>1251.0234717565127</v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26"/>
    </row>
    <row r="9" spans="1:254" s="70" customFormat="1" ht="21.75" customHeight="1">
      <c r="A9" s="89" t="s">
        <v>31</v>
      </c>
      <c r="B9" s="89">
        <v>1737</v>
      </c>
      <c r="C9" s="89">
        <v>1737</v>
      </c>
      <c r="D9" s="90">
        <v>0</v>
      </c>
      <c r="E9" s="90">
        <v>1224</v>
      </c>
      <c r="F9" s="90">
        <v>28</v>
      </c>
      <c r="G9" s="89">
        <v>485</v>
      </c>
      <c r="H9" s="90">
        <v>223.825</v>
      </c>
      <c r="I9" s="90">
        <v>223.825</v>
      </c>
      <c r="J9" s="90">
        <v>223.825</v>
      </c>
      <c r="K9" s="90">
        <v>0</v>
      </c>
      <c r="L9" s="90">
        <v>0</v>
      </c>
      <c r="M9" s="89">
        <v>0</v>
      </c>
      <c r="N9" s="90">
        <v>0</v>
      </c>
      <c r="O9" s="90">
        <v>0</v>
      </c>
      <c r="P9" s="90"/>
      <c r="Q9" s="90"/>
      <c r="R9" s="90">
        <v>1288</v>
      </c>
      <c r="S9" s="118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124"/>
      <c r="IR9" s="124"/>
      <c r="IS9" s="124"/>
      <c r="IT9" s="2"/>
    </row>
    <row r="10" spans="1:254" s="70" customFormat="1" ht="21.75" customHeight="1">
      <c r="A10" s="89" t="s">
        <v>32</v>
      </c>
      <c r="B10" s="91">
        <v>1567</v>
      </c>
      <c r="C10" s="91">
        <v>1567</v>
      </c>
      <c r="D10" s="91">
        <v>0</v>
      </c>
      <c r="E10" s="91">
        <v>433</v>
      </c>
      <c r="F10" s="91">
        <v>0</v>
      </c>
      <c r="G10" s="91">
        <v>1134</v>
      </c>
      <c r="H10" s="91">
        <v>162.74</v>
      </c>
      <c r="I10" s="91">
        <f>H10</f>
        <v>162.74</v>
      </c>
      <c r="J10" s="91">
        <f>I10</f>
        <v>162.74</v>
      </c>
      <c r="K10" s="91">
        <v>0</v>
      </c>
      <c r="L10" s="91">
        <v>0</v>
      </c>
      <c r="M10" s="91">
        <f>H10</f>
        <v>162.74</v>
      </c>
      <c r="N10" s="91">
        <v>0</v>
      </c>
      <c r="O10" s="91">
        <v>0</v>
      </c>
      <c r="P10" s="91">
        <v>0</v>
      </c>
      <c r="Q10" s="91">
        <v>0</v>
      </c>
      <c r="R10" s="119">
        <f aca="true" t="shared" si="1" ref="R9:R22">I10*10000/B10</f>
        <v>1038.5449904275686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124"/>
      <c r="IR10" s="124"/>
      <c r="IS10" s="124"/>
      <c r="IT10" s="2"/>
    </row>
    <row r="11" spans="1:253" s="70" customFormat="1" ht="21.75" customHeight="1">
      <c r="A11" s="89" t="s">
        <v>33</v>
      </c>
      <c r="B11" s="91">
        <v>887</v>
      </c>
      <c r="C11" s="91">
        <v>887</v>
      </c>
      <c r="D11" s="91">
        <v>0</v>
      </c>
      <c r="E11" s="91">
        <v>549</v>
      </c>
      <c r="F11" s="91">
        <v>72</v>
      </c>
      <c r="G11" s="91">
        <v>266</v>
      </c>
      <c r="H11" s="91">
        <v>91.06</v>
      </c>
      <c r="I11" s="91">
        <v>91.06</v>
      </c>
      <c r="J11" s="91">
        <v>91.06</v>
      </c>
      <c r="K11" s="91">
        <v>0</v>
      </c>
      <c r="L11" s="91">
        <v>0</v>
      </c>
      <c r="M11" s="91">
        <v>0</v>
      </c>
      <c r="N11" s="91">
        <v>91.06</v>
      </c>
      <c r="O11" s="91">
        <v>0</v>
      </c>
      <c r="P11" s="91">
        <v>0</v>
      </c>
      <c r="Q11" s="91">
        <v>0</v>
      </c>
      <c r="R11" s="119">
        <f t="shared" si="1"/>
        <v>1026.6065388951522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124"/>
      <c r="IR11" s="124"/>
      <c r="IS11" s="124"/>
    </row>
    <row r="12" spans="1:254" s="70" customFormat="1" ht="21.75" customHeight="1">
      <c r="A12" s="89" t="s">
        <v>34</v>
      </c>
      <c r="B12" s="91">
        <v>986</v>
      </c>
      <c r="C12" s="91">
        <v>986</v>
      </c>
      <c r="D12" s="91">
        <v>0</v>
      </c>
      <c r="E12" s="91">
        <v>457</v>
      </c>
      <c r="F12" s="91">
        <v>64</v>
      </c>
      <c r="G12" s="91">
        <v>465</v>
      </c>
      <c r="H12" s="91">
        <v>97.085</v>
      </c>
      <c r="I12" s="91">
        <v>97.085</v>
      </c>
      <c r="J12" s="91">
        <v>97.085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119">
        <f t="shared" si="1"/>
        <v>984.6348884381338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124"/>
      <c r="IR12" s="124"/>
      <c r="IS12" s="124"/>
      <c r="IT12" s="2"/>
    </row>
    <row r="13" spans="1:254" s="70" customFormat="1" ht="21.75" customHeight="1">
      <c r="A13" s="89" t="s">
        <v>35</v>
      </c>
      <c r="B13" s="91">
        <v>1754</v>
      </c>
      <c r="C13" s="91">
        <v>1754</v>
      </c>
      <c r="D13" s="91">
        <v>0</v>
      </c>
      <c r="E13" s="91">
        <v>316</v>
      </c>
      <c r="F13" s="91">
        <v>34</v>
      </c>
      <c r="G13" s="91">
        <v>1404</v>
      </c>
      <c r="H13" s="91">
        <v>243.69</v>
      </c>
      <c r="I13" s="91">
        <v>243.69</v>
      </c>
      <c r="J13" s="91">
        <v>243.69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119">
        <f t="shared" si="1"/>
        <v>1389.338654503991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124"/>
      <c r="IR13" s="124"/>
      <c r="IS13" s="124"/>
      <c r="IT13" s="2"/>
    </row>
    <row r="14" spans="1:254" s="71" customFormat="1" ht="21.75" customHeight="1">
      <c r="A14" s="89" t="s">
        <v>36</v>
      </c>
      <c r="B14" s="91">
        <v>643</v>
      </c>
      <c r="C14" s="91">
        <v>643</v>
      </c>
      <c r="D14" s="91">
        <v>0</v>
      </c>
      <c r="E14" s="91">
        <v>213</v>
      </c>
      <c r="F14" s="91">
        <v>8</v>
      </c>
      <c r="G14" s="91">
        <v>422</v>
      </c>
      <c r="H14" s="91">
        <v>102.331</v>
      </c>
      <c r="I14" s="91">
        <v>102.331</v>
      </c>
      <c r="J14" s="91">
        <v>102.331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119">
        <f t="shared" si="1"/>
        <v>1591.461897356143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2"/>
      <c r="IR14" s="2"/>
      <c r="IS14" s="2"/>
      <c r="IT14" s="2"/>
    </row>
    <row r="15" spans="1:254" s="70" customFormat="1" ht="21.75" customHeight="1">
      <c r="A15" s="89" t="s">
        <v>37</v>
      </c>
      <c r="B15" s="91">
        <v>429</v>
      </c>
      <c r="C15" s="91">
        <v>429</v>
      </c>
      <c r="D15" s="91">
        <v>0</v>
      </c>
      <c r="E15" s="91">
        <v>175</v>
      </c>
      <c r="F15" s="91">
        <v>13</v>
      </c>
      <c r="G15" s="91">
        <v>241</v>
      </c>
      <c r="H15" s="91">
        <v>103.28</v>
      </c>
      <c r="I15" s="91">
        <v>103.28</v>
      </c>
      <c r="J15" s="91">
        <v>103.28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119">
        <f t="shared" si="1"/>
        <v>2407.4592074592074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124"/>
      <c r="IR15" s="124"/>
      <c r="IS15" s="124"/>
      <c r="IT15" s="2"/>
    </row>
    <row r="16" spans="1:254" s="70" customFormat="1" ht="21.75" customHeight="1">
      <c r="A16" s="89" t="s">
        <v>38</v>
      </c>
      <c r="B16" s="91">
        <v>3889</v>
      </c>
      <c r="C16" s="91">
        <v>3888</v>
      </c>
      <c r="D16" s="91">
        <v>1</v>
      </c>
      <c r="E16" s="91">
        <v>570</v>
      </c>
      <c r="F16" s="91">
        <v>2757</v>
      </c>
      <c r="G16" s="91">
        <v>562</v>
      </c>
      <c r="H16" s="91">
        <v>737.6715</v>
      </c>
      <c r="I16" s="91">
        <v>737.6715</v>
      </c>
      <c r="J16" s="91">
        <v>464.2715</v>
      </c>
      <c r="K16" s="91">
        <v>273.4</v>
      </c>
      <c r="L16" s="91">
        <v>0</v>
      </c>
      <c r="M16" s="91">
        <f>J16+K16</f>
        <v>737.6714999999999</v>
      </c>
      <c r="N16" s="91">
        <v>0</v>
      </c>
      <c r="O16" s="91">
        <v>0</v>
      </c>
      <c r="P16" s="91">
        <v>0</v>
      </c>
      <c r="Q16" s="91">
        <v>0</v>
      </c>
      <c r="R16" s="119">
        <f t="shared" si="1"/>
        <v>1896.8153767035228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124"/>
      <c r="IR16" s="124"/>
      <c r="IS16" s="124"/>
      <c r="IT16" s="2"/>
    </row>
    <row r="17" spans="1:254" s="70" customFormat="1" ht="21.75" customHeight="1">
      <c r="A17" s="89" t="s">
        <v>39</v>
      </c>
      <c r="B17" s="91">
        <f>C17+D17</f>
        <v>5546</v>
      </c>
      <c r="C17" s="91">
        <v>5540</v>
      </c>
      <c r="D17" s="91">
        <v>6</v>
      </c>
      <c r="E17" s="91">
        <v>1274</v>
      </c>
      <c r="F17" s="91">
        <v>329</v>
      </c>
      <c r="G17" s="91">
        <v>3943</v>
      </c>
      <c r="H17" s="91">
        <v>463.68</v>
      </c>
      <c r="I17" s="91">
        <v>463.68</v>
      </c>
      <c r="J17" s="91">
        <v>463.68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119">
        <f t="shared" si="1"/>
        <v>836.0620266858997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124"/>
      <c r="IR17" s="124"/>
      <c r="IS17" s="124"/>
      <c r="IT17" s="2"/>
    </row>
    <row r="18" spans="1:254" s="72" customFormat="1" ht="21.75" customHeight="1">
      <c r="A18" s="89" t="s">
        <v>40</v>
      </c>
      <c r="B18" s="91">
        <v>3941</v>
      </c>
      <c r="C18" s="91">
        <v>3937</v>
      </c>
      <c r="D18" s="91">
        <v>4</v>
      </c>
      <c r="E18" s="91">
        <v>1340</v>
      </c>
      <c r="F18" s="91">
        <v>270</v>
      </c>
      <c r="G18" s="91">
        <v>2331</v>
      </c>
      <c r="H18" s="91">
        <v>399.9183</v>
      </c>
      <c r="I18" s="91">
        <v>399.9183</v>
      </c>
      <c r="J18" s="91">
        <v>399.918</v>
      </c>
      <c r="K18" s="91">
        <v>0</v>
      </c>
      <c r="L18" s="91">
        <v>0</v>
      </c>
      <c r="M18" s="91">
        <v>399.9183</v>
      </c>
      <c r="N18" s="91">
        <v>0</v>
      </c>
      <c r="O18" s="91">
        <v>0</v>
      </c>
      <c r="P18" s="91">
        <v>0</v>
      </c>
      <c r="Q18" s="91">
        <v>0</v>
      </c>
      <c r="R18" s="119">
        <f t="shared" si="1"/>
        <v>1014.7635117990358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4"/>
      <c r="IR18" s="124"/>
      <c r="IS18" s="124"/>
      <c r="IT18" s="2"/>
    </row>
    <row r="19" spans="1:254" s="73" customFormat="1" ht="21.75" customHeight="1">
      <c r="A19" s="92" t="s">
        <v>41</v>
      </c>
      <c r="B19" s="91">
        <v>945</v>
      </c>
      <c r="C19" s="91">
        <v>942</v>
      </c>
      <c r="D19" s="91">
        <v>3</v>
      </c>
      <c r="E19" s="91">
        <v>82</v>
      </c>
      <c r="F19" s="91">
        <v>9</v>
      </c>
      <c r="G19" s="91">
        <v>854</v>
      </c>
      <c r="H19" s="91">
        <v>90.385</v>
      </c>
      <c r="I19" s="91">
        <v>90.385</v>
      </c>
      <c r="J19" s="91">
        <v>90.385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119">
        <f t="shared" si="1"/>
        <v>956.4550264550264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5"/>
      <c r="IR19" s="125"/>
      <c r="IS19" s="125"/>
      <c r="IT19" s="125"/>
    </row>
    <row r="20" spans="1:254" s="70" customFormat="1" ht="21.75" customHeight="1">
      <c r="A20" s="89" t="s">
        <v>42</v>
      </c>
      <c r="B20" s="93">
        <v>828</v>
      </c>
      <c r="C20" s="93">
        <v>828</v>
      </c>
      <c r="D20" s="94"/>
      <c r="E20" s="94">
        <v>145</v>
      </c>
      <c r="F20" s="94">
        <v>27</v>
      </c>
      <c r="G20" s="94">
        <v>656</v>
      </c>
      <c r="H20" s="104">
        <v>176.14</v>
      </c>
      <c r="I20" s="104">
        <v>176.14</v>
      </c>
      <c r="J20" s="104">
        <v>176.14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122">
        <f t="shared" si="1"/>
        <v>2127.2946859903377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124"/>
      <c r="IR20" s="124"/>
      <c r="IS20" s="124"/>
      <c r="IT20" s="2"/>
    </row>
    <row r="21" spans="1:254" s="70" customFormat="1" ht="21.75" customHeight="1">
      <c r="A21" s="89" t="s">
        <v>43</v>
      </c>
      <c r="B21" s="91">
        <v>86</v>
      </c>
      <c r="C21" s="91">
        <v>86</v>
      </c>
      <c r="D21" s="91">
        <v>0</v>
      </c>
      <c r="E21" s="91">
        <v>55</v>
      </c>
      <c r="F21" s="91">
        <v>2</v>
      </c>
      <c r="G21" s="91">
        <v>29</v>
      </c>
      <c r="H21" s="91">
        <v>15.305</v>
      </c>
      <c r="I21" s="91">
        <v>15.305</v>
      </c>
      <c r="J21" s="91">
        <v>15.305</v>
      </c>
      <c r="K21" s="91">
        <v>0</v>
      </c>
      <c r="L21" s="91">
        <v>0</v>
      </c>
      <c r="M21" s="91">
        <v>0</v>
      </c>
      <c r="N21" s="91">
        <v>0</v>
      </c>
      <c r="O21" s="91">
        <v>15.305</v>
      </c>
      <c r="P21" s="91">
        <v>0</v>
      </c>
      <c r="Q21" s="91">
        <v>0</v>
      </c>
      <c r="R21" s="119">
        <f t="shared" si="1"/>
        <v>1779.6511627906978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124"/>
      <c r="IR21" s="124"/>
      <c r="IS21" s="124"/>
      <c r="IT21" s="2"/>
    </row>
    <row r="22" spans="1:254" s="70" customFormat="1" ht="21.75" customHeight="1">
      <c r="A22" s="89" t="s">
        <v>44</v>
      </c>
      <c r="B22" s="91">
        <v>24</v>
      </c>
      <c r="C22" s="91">
        <v>24</v>
      </c>
      <c r="D22" s="91">
        <v>0</v>
      </c>
      <c r="E22" s="91">
        <v>5</v>
      </c>
      <c r="F22" s="91">
        <v>0</v>
      </c>
      <c r="G22" s="91">
        <v>19</v>
      </c>
      <c r="H22" s="91">
        <v>3.02</v>
      </c>
      <c r="I22" s="91">
        <v>3.02</v>
      </c>
      <c r="J22" s="91">
        <v>3.02</v>
      </c>
      <c r="K22" s="91">
        <v>0</v>
      </c>
      <c r="L22" s="91">
        <v>0</v>
      </c>
      <c r="M22" s="91">
        <v>3.02</v>
      </c>
      <c r="N22" s="91">
        <v>3.02</v>
      </c>
      <c r="O22" s="91">
        <v>0</v>
      </c>
      <c r="P22" s="91">
        <v>0</v>
      </c>
      <c r="Q22" s="91">
        <v>0</v>
      </c>
      <c r="R22" s="119">
        <f t="shared" si="1"/>
        <v>1258.3333333333333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124"/>
      <c r="IR22" s="124"/>
      <c r="IS22" s="124"/>
      <c r="IT22" s="2"/>
    </row>
    <row r="23" spans="1:18" s="74" customFormat="1" ht="66.75" customHeight="1">
      <c r="A23" s="95" t="s">
        <v>45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6"/>
      <c r="O23" s="96"/>
      <c r="P23" s="96"/>
      <c r="Q23" s="96"/>
      <c r="R23" s="123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3:R23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70" zoomScaleNormal="70" workbookViewId="0" topLeftCell="A1">
      <pane xSplit="1" ySplit="4" topLeftCell="B5" activePane="bottomRight" state="frozen"/>
      <selection pane="bottomRight" activeCell="AD11" sqref="AD11"/>
    </sheetView>
  </sheetViews>
  <sheetFormatPr defaultColWidth="8.625" defaultRowHeight="14.25"/>
  <cols>
    <col min="1" max="1" width="13.25390625" style="40" customWidth="1"/>
    <col min="2" max="17" width="8.625" style="40" customWidth="1"/>
    <col min="18" max="18" width="12.875" style="40" bestFit="1" customWidth="1"/>
    <col min="19" max="21" width="15.875" style="41" bestFit="1" customWidth="1"/>
    <col min="22" max="22" width="8.625" style="41" customWidth="1"/>
    <col min="23" max="23" width="14.375" style="41" bestFit="1" customWidth="1"/>
    <col min="24" max="25" width="8.625" style="41" customWidth="1"/>
    <col min="26" max="26" width="13.625" style="41" customWidth="1"/>
    <col min="27" max="27" width="12.875" style="41" bestFit="1" customWidth="1"/>
    <col min="28" max="28" width="8.625" style="41" customWidth="1"/>
    <col min="29" max="16384" width="8.625" style="40" customWidth="1"/>
  </cols>
  <sheetData>
    <row r="1" ht="24" customHeight="1">
      <c r="A1" s="40" t="s">
        <v>46</v>
      </c>
    </row>
    <row r="2" spans="1:28" ht="43.5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s="37" customFormat="1" ht="31.5" customHeight="1">
      <c r="A3" s="43" t="s">
        <v>5</v>
      </c>
      <c r="B3" s="44" t="s">
        <v>48</v>
      </c>
      <c r="C3" s="45" t="s">
        <v>49</v>
      </c>
      <c r="D3" s="45"/>
      <c r="E3" s="45" t="s">
        <v>49</v>
      </c>
      <c r="F3" s="45"/>
      <c r="G3" s="45" t="s">
        <v>49</v>
      </c>
      <c r="H3" s="45"/>
      <c r="I3" s="45"/>
      <c r="J3" s="45"/>
      <c r="K3" s="45" t="s">
        <v>49</v>
      </c>
      <c r="L3" s="45"/>
      <c r="M3" s="45"/>
      <c r="N3" s="45"/>
      <c r="O3" s="45"/>
      <c r="P3" s="45"/>
      <c r="Q3" s="57"/>
      <c r="R3" s="44" t="s">
        <v>50</v>
      </c>
      <c r="S3" s="58" t="s">
        <v>49</v>
      </c>
      <c r="T3" s="58"/>
      <c r="U3" s="58" t="s">
        <v>49</v>
      </c>
      <c r="V3" s="58"/>
      <c r="W3" s="58" t="s">
        <v>49</v>
      </c>
      <c r="X3" s="58"/>
      <c r="Y3" s="58"/>
      <c r="Z3" s="58"/>
      <c r="AA3" s="58" t="s">
        <v>49</v>
      </c>
      <c r="AB3" s="65"/>
    </row>
    <row r="4" spans="1:28" s="37" customFormat="1" ht="76.5" customHeight="1">
      <c r="A4" s="46"/>
      <c r="B4" s="47"/>
      <c r="C4" s="48" t="s">
        <v>51</v>
      </c>
      <c r="D4" s="48" t="s">
        <v>52</v>
      </c>
      <c r="E4" s="48" t="s">
        <v>53</v>
      </c>
      <c r="F4" s="48" t="s">
        <v>54</v>
      </c>
      <c r="G4" s="48" t="s">
        <v>55</v>
      </c>
      <c r="H4" s="48" t="s">
        <v>56</v>
      </c>
      <c r="I4" s="48" t="s">
        <v>57</v>
      </c>
      <c r="J4" s="48" t="s">
        <v>58</v>
      </c>
      <c r="K4" s="48" t="s">
        <v>59</v>
      </c>
      <c r="L4" s="48" t="s">
        <v>60</v>
      </c>
      <c r="M4" s="48" t="s">
        <v>61</v>
      </c>
      <c r="N4" s="48" t="s">
        <v>62</v>
      </c>
      <c r="O4" s="48" t="s">
        <v>63</v>
      </c>
      <c r="P4" s="48" t="s">
        <v>64</v>
      </c>
      <c r="Q4" s="59" t="s">
        <v>65</v>
      </c>
      <c r="R4" s="47"/>
      <c r="S4" s="60" t="s">
        <v>66</v>
      </c>
      <c r="T4" s="60" t="s">
        <v>52</v>
      </c>
      <c r="U4" s="60" t="s">
        <v>53</v>
      </c>
      <c r="V4" s="60" t="s">
        <v>54</v>
      </c>
      <c r="W4" s="60" t="s">
        <v>55</v>
      </c>
      <c r="X4" s="60" t="s">
        <v>56</v>
      </c>
      <c r="Y4" s="60" t="s">
        <v>57</v>
      </c>
      <c r="Z4" s="60" t="s">
        <v>58</v>
      </c>
      <c r="AA4" s="60" t="s">
        <v>12</v>
      </c>
      <c r="AB4" s="66" t="s">
        <v>67</v>
      </c>
    </row>
    <row r="5" spans="1:28" s="37" customFormat="1" ht="39" customHeight="1">
      <c r="A5" s="49" t="s">
        <v>30</v>
      </c>
      <c r="B5" s="50">
        <f>SUM(B6:B19)</f>
        <v>6244</v>
      </c>
      <c r="C5" s="50">
        <f aca="true" t="shared" si="0" ref="C5:AB5">SUM(C6:C19)</f>
        <v>2068</v>
      </c>
      <c r="D5" s="50">
        <f t="shared" si="0"/>
        <v>4176</v>
      </c>
      <c r="E5" s="50">
        <f t="shared" si="0"/>
        <v>6238</v>
      </c>
      <c r="F5" s="50">
        <f t="shared" si="0"/>
        <v>6</v>
      </c>
      <c r="G5" s="50">
        <f t="shared" si="0"/>
        <v>4761</v>
      </c>
      <c r="H5" s="50">
        <f t="shared" si="0"/>
        <v>32</v>
      </c>
      <c r="I5" s="50">
        <f t="shared" si="0"/>
        <v>12</v>
      </c>
      <c r="J5" s="50">
        <f t="shared" si="0"/>
        <v>1439</v>
      </c>
      <c r="K5" s="50">
        <f t="shared" si="0"/>
        <v>61</v>
      </c>
      <c r="L5" s="50">
        <f t="shared" si="0"/>
        <v>5784</v>
      </c>
      <c r="M5" s="50">
        <f t="shared" si="0"/>
        <v>383</v>
      </c>
      <c r="N5" s="50">
        <f t="shared" si="0"/>
        <v>16</v>
      </c>
      <c r="O5" s="50">
        <f t="shared" si="0"/>
        <v>0</v>
      </c>
      <c r="P5" s="50">
        <f t="shared" si="0"/>
        <v>0</v>
      </c>
      <c r="Q5" s="50">
        <f t="shared" si="0"/>
        <v>0</v>
      </c>
      <c r="R5" s="61">
        <f t="shared" si="0"/>
        <v>692.3642999999998</v>
      </c>
      <c r="S5" s="61">
        <f t="shared" si="0"/>
        <v>234.09504600000002</v>
      </c>
      <c r="T5" s="61">
        <f t="shared" si="0"/>
        <v>458.26906199999996</v>
      </c>
      <c r="U5" s="61">
        <f t="shared" si="0"/>
        <v>691.2843489999999</v>
      </c>
      <c r="V5" s="61">
        <f t="shared" si="0"/>
        <v>1.0797590000000001</v>
      </c>
      <c r="W5" s="61">
        <f t="shared" si="0"/>
        <v>454.1098599999999</v>
      </c>
      <c r="X5" s="61">
        <f t="shared" si="0"/>
        <v>3.78506</v>
      </c>
      <c r="Y5" s="61">
        <f t="shared" si="0"/>
        <v>2.508253</v>
      </c>
      <c r="Z5" s="61">
        <f t="shared" si="0"/>
        <v>231.960935</v>
      </c>
      <c r="AA5" s="61">
        <f t="shared" si="0"/>
        <v>692.3642999999998</v>
      </c>
      <c r="AB5" s="61">
        <f t="shared" si="0"/>
        <v>0</v>
      </c>
    </row>
    <row r="6" spans="1:28" s="37" customFormat="1" ht="39" customHeight="1">
      <c r="A6" s="51" t="s">
        <v>31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</row>
    <row r="7" spans="1:28" s="37" customFormat="1" ht="39" customHeight="1">
      <c r="A7" s="51" t="s">
        <v>32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</row>
    <row r="8" spans="1:28" s="37" customFormat="1" ht="39" customHeight="1">
      <c r="A8" s="51" t="s">
        <v>33</v>
      </c>
      <c r="B8" s="52">
        <v>5</v>
      </c>
      <c r="C8" s="52">
        <v>2</v>
      </c>
      <c r="D8" s="52">
        <v>3</v>
      </c>
      <c r="E8" s="52">
        <v>5</v>
      </c>
      <c r="F8" s="52">
        <v>0</v>
      </c>
      <c r="G8" s="52">
        <v>3</v>
      </c>
      <c r="H8" s="52">
        <v>0</v>
      </c>
      <c r="I8" s="52">
        <v>1</v>
      </c>
      <c r="J8" s="52">
        <v>1</v>
      </c>
      <c r="K8" s="52">
        <v>0</v>
      </c>
      <c r="L8" s="52">
        <v>3</v>
      </c>
      <c r="M8" s="52">
        <v>1</v>
      </c>
      <c r="N8" s="52">
        <v>1</v>
      </c>
      <c r="O8" s="52">
        <v>0</v>
      </c>
      <c r="P8" s="52">
        <v>0</v>
      </c>
      <c r="Q8" s="52">
        <v>0</v>
      </c>
      <c r="R8" s="52">
        <v>2</v>
      </c>
      <c r="S8" s="52">
        <v>0.8</v>
      </c>
      <c r="T8" s="52">
        <v>1.2</v>
      </c>
      <c r="U8" s="52">
        <v>2</v>
      </c>
      <c r="V8" s="52">
        <v>0</v>
      </c>
      <c r="W8" s="52">
        <v>1.2</v>
      </c>
      <c r="X8" s="52">
        <v>0</v>
      </c>
      <c r="Y8" s="52">
        <v>0.4</v>
      </c>
      <c r="Z8" s="52">
        <v>0.4</v>
      </c>
      <c r="AA8" s="52">
        <v>2</v>
      </c>
      <c r="AB8" s="52">
        <v>0</v>
      </c>
    </row>
    <row r="9" spans="1:28" s="37" customFormat="1" ht="39" customHeight="1">
      <c r="A9" s="51" t="s">
        <v>34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</row>
    <row r="10" spans="1:28" s="37" customFormat="1" ht="39" customHeight="1">
      <c r="A10" s="52" t="s">
        <v>35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</row>
    <row r="11" spans="1:28" s="37" customFormat="1" ht="39" customHeight="1">
      <c r="A11" s="52" t="s">
        <v>36</v>
      </c>
      <c r="B11" s="52">
        <v>523</v>
      </c>
      <c r="C11" s="52">
        <v>161</v>
      </c>
      <c r="D11" s="52">
        <v>362</v>
      </c>
      <c r="E11" s="52">
        <v>523</v>
      </c>
      <c r="F11" s="52">
        <v>0</v>
      </c>
      <c r="G11" s="52">
        <v>317</v>
      </c>
      <c r="H11" s="52">
        <v>1</v>
      </c>
      <c r="I11" s="52">
        <v>0</v>
      </c>
      <c r="J11" s="52">
        <v>205</v>
      </c>
      <c r="K11" s="52">
        <v>0</v>
      </c>
      <c r="L11" s="52">
        <v>523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65.391</v>
      </c>
      <c r="S11" s="52">
        <v>18.865</v>
      </c>
      <c r="T11" s="52">
        <v>46.526</v>
      </c>
      <c r="U11" s="52">
        <v>65.391</v>
      </c>
      <c r="V11" s="52">
        <v>0</v>
      </c>
      <c r="W11" s="52">
        <v>39.525</v>
      </c>
      <c r="X11" s="52">
        <v>0.2</v>
      </c>
      <c r="Y11" s="52">
        <v>0</v>
      </c>
      <c r="Z11" s="52">
        <v>25.666</v>
      </c>
      <c r="AA11" s="52">
        <v>65.391</v>
      </c>
      <c r="AB11" s="52">
        <v>0</v>
      </c>
    </row>
    <row r="12" spans="1:29" s="37" customFormat="1" ht="39" customHeight="1">
      <c r="A12" s="51" t="s">
        <v>37</v>
      </c>
      <c r="B12" s="52">
        <v>158</v>
      </c>
      <c r="C12" s="52">
        <v>57</v>
      </c>
      <c r="D12" s="52">
        <v>101</v>
      </c>
      <c r="E12" s="52">
        <v>158</v>
      </c>
      <c r="F12" s="52">
        <v>0</v>
      </c>
      <c r="G12" s="52">
        <v>138</v>
      </c>
      <c r="H12" s="52">
        <v>0</v>
      </c>
      <c r="I12" s="52">
        <v>0</v>
      </c>
      <c r="J12" s="52">
        <v>20</v>
      </c>
      <c r="K12" s="52">
        <v>1</v>
      </c>
      <c r="L12" s="52">
        <v>157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15.8</v>
      </c>
      <c r="S12" s="52">
        <v>6.55</v>
      </c>
      <c r="T12" s="52">
        <v>9.25</v>
      </c>
      <c r="U12" s="52">
        <v>15.8</v>
      </c>
      <c r="V12" s="52">
        <v>0</v>
      </c>
      <c r="W12" s="52">
        <v>13.69</v>
      </c>
      <c r="X12" s="52">
        <v>0</v>
      </c>
      <c r="Y12" s="52">
        <v>0</v>
      </c>
      <c r="Z12" s="52">
        <v>2.11</v>
      </c>
      <c r="AA12" s="52">
        <v>15.8</v>
      </c>
      <c r="AB12" s="52">
        <v>0</v>
      </c>
      <c r="AC12" s="67"/>
    </row>
    <row r="13" spans="1:28" s="37" customFormat="1" ht="39" customHeight="1">
      <c r="A13" s="51" t="s">
        <v>38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</row>
    <row r="14" spans="1:31" s="37" customFormat="1" ht="39" customHeight="1">
      <c r="A14" s="51" t="s">
        <v>39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E14" s="68"/>
    </row>
    <row r="15" spans="1:28" s="37" customFormat="1" ht="39" customHeight="1">
      <c r="A15" s="53" t="s">
        <v>40</v>
      </c>
      <c r="B15" s="52">
        <v>3924</v>
      </c>
      <c r="C15" s="52">
        <v>1619</v>
      </c>
      <c r="D15" s="52">
        <v>2305</v>
      </c>
      <c r="E15" s="52">
        <v>3921</v>
      </c>
      <c r="F15" s="52">
        <v>3</v>
      </c>
      <c r="G15" s="52">
        <v>3602</v>
      </c>
      <c r="H15" s="52">
        <v>5</v>
      </c>
      <c r="I15" s="52">
        <v>4</v>
      </c>
      <c r="J15" s="52">
        <v>313</v>
      </c>
      <c r="K15" s="52">
        <v>55</v>
      </c>
      <c r="L15" s="52">
        <v>3869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399.9183</v>
      </c>
      <c r="S15" s="52">
        <v>175.5683</v>
      </c>
      <c r="T15" s="52">
        <v>224.35</v>
      </c>
      <c r="U15" s="52">
        <v>399.1183</v>
      </c>
      <c r="V15" s="52">
        <v>0.8</v>
      </c>
      <c r="W15" s="52">
        <v>317.9983</v>
      </c>
      <c r="X15" s="52">
        <v>0.6</v>
      </c>
      <c r="Y15" s="52">
        <v>0.8</v>
      </c>
      <c r="Z15" s="52">
        <v>80.52</v>
      </c>
      <c r="AA15" s="52">
        <v>399.9183</v>
      </c>
      <c r="AB15" s="52">
        <v>0</v>
      </c>
    </row>
    <row r="16" spans="1:28" s="38" customFormat="1" ht="39" customHeight="1">
      <c r="A16" s="51" t="s">
        <v>41</v>
      </c>
      <c r="B16" s="52">
        <v>936</v>
      </c>
      <c r="C16" s="52">
        <v>82</v>
      </c>
      <c r="D16" s="52">
        <v>854</v>
      </c>
      <c r="E16" s="52">
        <v>933</v>
      </c>
      <c r="F16" s="52">
        <v>3</v>
      </c>
      <c r="G16" s="52">
        <v>520</v>
      </c>
      <c r="H16" s="52">
        <v>20</v>
      </c>
      <c r="I16" s="52">
        <v>1</v>
      </c>
      <c r="J16" s="52">
        <v>395</v>
      </c>
      <c r="K16" s="52">
        <v>5</v>
      </c>
      <c r="L16" s="52">
        <v>534</v>
      </c>
      <c r="M16" s="52">
        <v>382</v>
      </c>
      <c r="N16" s="52">
        <v>15</v>
      </c>
      <c r="O16" s="52">
        <v>0</v>
      </c>
      <c r="P16" s="52">
        <v>0</v>
      </c>
      <c r="Q16" s="52">
        <v>0</v>
      </c>
      <c r="R16" s="62">
        <v>87.285</v>
      </c>
      <c r="S16" s="63">
        <f aca="true" t="shared" si="1" ref="S16:Z16">932.53*C16/10000</f>
        <v>7.646745999999999</v>
      </c>
      <c r="T16" s="63">
        <f t="shared" si="1"/>
        <v>79.638062</v>
      </c>
      <c r="U16" s="63">
        <f t="shared" si="1"/>
        <v>87.005049</v>
      </c>
      <c r="V16" s="63">
        <f t="shared" si="1"/>
        <v>0.27975900000000004</v>
      </c>
      <c r="W16" s="63">
        <f t="shared" si="1"/>
        <v>48.49156</v>
      </c>
      <c r="X16" s="63">
        <f t="shared" si="1"/>
        <v>1.86506</v>
      </c>
      <c r="Y16" s="63">
        <f t="shared" si="1"/>
        <v>0.093253</v>
      </c>
      <c r="Z16" s="63">
        <f t="shared" si="1"/>
        <v>36.834934999999994</v>
      </c>
      <c r="AA16" s="62">
        <v>87.285</v>
      </c>
      <c r="AB16" s="63">
        <v>0</v>
      </c>
    </row>
    <row r="17" spans="1:28" s="37" customFormat="1" ht="39" customHeight="1">
      <c r="A17" s="51" t="s">
        <v>42</v>
      </c>
      <c r="B17" s="52">
        <v>672</v>
      </c>
      <c r="C17" s="52">
        <v>140</v>
      </c>
      <c r="D17" s="52">
        <v>532</v>
      </c>
      <c r="E17" s="52">
        <v>672</v>
      </c>
      <c r="F17" s="52">
        <v>0</v>
      </c>
      <c r="G17" s="52">
        <v>160</v>
      </c>
      <c r="H17" s="52">
        <v>6</v>
      </c>
      <c r="I17" s="52">
        <v>5</v>
      </c>
      <c r="J17" s="52">
        <v>501</v>
      </c>
      <c r="K17" s="52">
        <v>0</v>
      </c>
      <c r="L17" s="52">
        <v>672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118.55</v>
      </c>
      <c r="S17" s="52">
        <v>23.145</v>
      </c>
      <c r="T17" s="52">
        <v>95.405</v>
      </c>
      <c r="U17" s="52">
        <v>118.55</v>
      </c>
      <c r="V17" s="52"/>
      <c r="W17" s="52">
        <v>30.905</v>
      </c>
      <c r="X17" s="52">
        <v>1.12</v>
      </c>
      <c r="Y17" s="52">
        <v>0.915</v>
      </c>
      <c r="Z17" s="52">
        <v>85.61</v>
      </c>
      <c r="AA17" s="52">
        <v>118.55</v>
      </c>
      <c r="AB17" s="52">
        <v>0</v>
      </c>
    </row>
    <row r="18" spans="1:28" s="37" customFormat="1" ht="39" customHeight="1">
      <c r="A18" s="51" t="s">
        <v>43</v>
      </c>
      <c r="B18" s="52">
        <v>2</v>
      </c>
      <c r="C18" s="52">
        <v>2</v>
      </c>
      <c r="D18" s="52">
        <v>0</v>
      </c>
      <c r="E18" s="52">
        <v>2</v>
      </c>
      <c r="F18" s="52">
        <v>0</v>
      </c>
      <c r="G18" s="52">
        <v>2</v>
      </c>
      <c r="H18" s="52">
        <v>0</v>
      </c>
      <c r="I18" s="52">
        <v>0</v>
      </c>
      <c r="J18" s="52">
        <v>0</v>
      </c>
      <c r="K18" s="52">
        <v>0</v>
      </c>
      <c r="L18" s="52">
        <v>2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0.4</v>
      </c>
      <c r="S18" s="52">
        <v>0.4</v>
      </c>
      <c r="T18" s="52">
        <v>0</v>
      </c>
      <c r="U18" s="52">
        <v>0.4</v>
      </c>
      <c r="V18" s="52">
        <v>0</v>
      </c>
      <c r="W18" s="52">
        <v>0.4</v>
      </c>
      <c r="X18" s="52">
        <v>0</v>
      </c>
      <c r="Y18" s="52">
        <v>0</v>
      </c>
      <c r="Z18" s="52">
        <v>0</v>
      </c>
      <c r="AA18" s="52">
        <v>0.4</v>
      </c>
      <c r="AB18" s="52">
        <v>0</v>
      </c>
    </row>
    <row r="19" spans="1:28" s="37" customFormat="1" ht="39" customHeight="1">
      <c r="A19" s="51" t="s">
        <v>44</v>
      </c>
      <c r="B19" s="52">
        <v>24</v>
      </c>
      <c r="C19" s="52">
        <v>5</v>
      </c>
      <c r="D19" s="52">
        <v>19</v>
      </c>
      <c r="E19" s="52">
        <v>24</v>
      </c>
      <c r="F19" s="52">
        <v>0</v>
      </c>
      <c r="G19" s="52">
        <v>19</v>
      </c>
      <c r="H19" s="52">
        <v>0</v>
      </c>
      <c r="I19" s="52">
        <v>1</v>
      </c>
      <c r="J19" s="52">
        <v>4</v>
      </c>
      <c r="K19" s="52">
        <v>0</v>
      </c>
      <c r="L19" s="52">
        <v>24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3.02</v>
      </c>
      <c r="S19" s="52">
        <v>1.12</v>
      </c>
      <c r="T19" s="52">
        <v>1.9</v>
      </c>
      <c r="U19" s="52">
        <v>3.02</v>
      </c>
      <c r="V19" s="52">
        <v>0</v>
      </c>
      <c r="W19" s="52">
        <v>1.9</v>
      </c>
      <c r="X19" s="52">
        <v>0</v>
      </c>
      <c r="Y19" s="52">
        <v>0.3</v>
      </c>
      <c r="Z19" s="52">
        <v>0.82</v>
      </c>
      <c r="AA19" s="52">
        <v>3.02</v>
      </c>
      <c r="AB19" s="52">
        <v>0</v>
      </c>
    </row>
    <row r="20" spans="1:28" s="39" customFormat="1" ht="45.75" customHeight="1">
      <c r="A20" s="54" t="s">
        <v>68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39" customFormat="1" ht="19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39" customFormat="1" ht="42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64"/>
      <c r="T22" s="64"/>
      <c r="U22" s="64"/>
      <c r="V22" s="64"/>
      <c r="W22" s="64"/>
      <c r="X22" s="64"/>
      <c r="Y22" s="64"/>
      <c r="Z22" s="64"/>
      <c r="AA22" s="64"/>
      <c r="AB22" s="64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0:AB22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1" ySplit="3" topLeftCell="B4" activePane="bottomRight" state="frozen"/>
      <selection pane="bottomRight" activeCell="T10" sqref="T10"/>
    </sheetView>
  </sheetViews>
  <sheetFormatPr defaultColWidth="9.00390625" defaultRowHeight="14.25"/>
  <cols>
    <col min="1" max="1" width="11.625" style="2" customWidth="1"/>
    <col min="2" max="2" width="9.75390625" style="2" customWidth="1"/>
    <col min="3" max="3" width="7.75390625" style="2" customWidth="1"/>
    <col min="4" max="4" width="7.50390625" style="2" customWidth="1"/>
    <col min="5" max="6" width="9.00390625" style="2" customWidth="1"/>
    <col min="7" max="8" width="11.125" style="2" customWidth="1"/>
    <col min="9" max="9" width="12.75390625" style="2" customWidth="1"/>
    <col min="10" max="10" width="7.875" style="2" customWidth="1"/>
    <col min="11" max="11" width="8.25390625" style="2" customWidth="1"/>
    <col min="12" max="12" width="9.00390625" style="2" customWidth="1"/>
    <col min="13" max="13" width="10.75390625" style="2" customWidth="1"/>
    <col min="14" max="14" width="15.875" style="3" customWidth="1"/>
    <col min="15" max="16384" width="9.00390625" style="2" customWidth="1"/>
  </cols>
  <sheetData>
    <row r="1" spans="1:14" ht="36.75" customHeight="1">
      <c r="A1" s="4" t="s">
        <v>69</v>
      </c>
      <c r="B1" s="5" t="s">
        <v>70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ht="34.5" customHeight="1">
      <c r="A2" s="6" t="s">
        <v>5</v>
      </c>
      <c r="B2" s="7" t="s">
        <v>71</v>
      </c>
      <c r="C2" s="8" t="s">
        <v>72</v>
      </c>
      <c r="D2" s="8"/>
      <c r="E2" s="8" t="s">
        <v>73</v>
      </c>
      <c r="F2" s="8"/>
      <c r="G2" s="27"/>
      <c r="H2" s="7" t="s">
        <v>74</v>
      </c>
      <c r="I2" s="8" t="s">
        <v>72</v>
      </c>
      <c r="J2" s="8"/>
      <c r="K2" s="8" t="s">
        <v>73</v>
      </c>
      <c r="L2" s="8"/>
      <c r="M2" s="27"/>
      <c r="N2" s="33" t="s">
        <v>75</v>
      </c>
      <c r="O2" s="34"/>
      <c r="P2" s="34"/>
      <c r="Q2" s="34"/>
      <c r="R2" s="34"/>
    </row>
    <row r="3" spans="1:18" ht="48.75" customHeight="1">
      <c r="A3" s="9"/>
      <c r="B3" s="10"/>
      <c r="C3" s="11" t="s">
        <v>76</v>
      </c>
      <c r="D3" s="11" t="s">
        <v>77</v>
      </c>
      <c r="E3" s="11" t="s">
        <v>78</v>
      </c>
      <c r="F3" s="11" t="s">
        <v>18</v>
      </c>
      <c r="G3" s="28" t="s">
        <v>79</v>
      </c>
      <c r="H3" s="10"/>
      <c r="I3" s="11" t="s">
        <v>76</v>
      </c>
      <c r="J3" s="11" t="s">
        <v>77</v>
      </c>
      <c r="K3" s="11" t="s">
        <v>78</v>
      </c>
      <c r="L3" s="11" t="s">
        <v>18</v>
      </c>
      <c r="M3" s="28" t="s">
        <v>79</v>
      </c>
      <c r="N3" s="35"/>
      <c r="O3" s="34"/>
      <c r="P3" s="34"/>
      <c r="Q3" s="34"/>
      <c r="R3" s="34"/>
    </row>
    <row r="4" spans="1:14" ht="24.75" customHeight="1">
      <c r="A4" s="12" t="s">
        <v>30</v>
      </c>
      <c r="B4" s="13">
        <f>SUM(B5:B18)</f>
        <v>110</v>
      </c>
      <c r="C4" s="13">
        <f aca="true" t="shared" si="0" ref="C4:M4">SUM(C5:C18)</f>
        <v>109</v>
      </c>
      <c r="D4" s="13">
        <f t="shared" si="0"/>
        <v>1</v>
      </c>
      <c r="E4" s="13">
        <f t="shared" si="0"/>
        <v>3</v>
      </c>
      <c r="F4" s="13">
        <f t="shared" si="0"/>
        <v>43</v>
      </c>
      <c r="G4" s="13">
        <f t="shared" si="0"/>
        <v>64</v>
      </c>
      <c r="H4" s="13">
        <f t="shared" si="0"/>
        <v>169.26</v>
      </c>
      <c r="I4" s="13">
        <f t="shared" si="0"/>
        <v>166.26</v>
      </c>
      <c r="J4" s="13">
        <f t="shared" si="0"/>
        <v>3</v>
      </c>
      <c r="K4" s="13">
        <f t="shared" si="0"/>
        <v>3.8</v>
      </c>
      <c r="L4" s="13">
        <f t="shared" si="0"/>
        <v>90.11</v>
      </c>
      <c r="M4" s="13">
        <f t="shared" si="0"/>
        <v>75.3</v>
      </c>
      <c r="N4" s="36">
        <f>H4/B4</f>
        <v>1.5387272727272727</v>
      </c>
    </row>
    <row r="5" spans="1:14" ht="24.75" customHeight="1">
      <c r="A5" s="14" t="s">
        <v>31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36">
        <v>0</v>
      </c>
    </row>
    <row r="6" spans="1:14" ht="24.75" customHeight="1">
      <c r="A6" s="14" t="s">
        <v>32</v>
      </c>
      <c r="B6" s="16">
        <v>4</v>
      </c>
      <c r="C6" s="17">
        <v>4</v>
      </c>
      <c r="D6" s="17"/>
      <c r="E6" s="17"/>
      <c r="F6" s="17">
        <v>1</v>
      </c>
      <c r="G6" s="17">
        <v>3</v>
      </c>
      <c r="H6" s="22">
        <v>6.8</v>
      </c>
      <c r="I6" s="30">
        <v>6.8</v>
      </c>
      <c r="J6" s="22"/>
      <c r="K6" s="30"/>
      <c r="L6" s="30">
        <v>6.8</v>
      </c>
      <c r="M6" s="30"/>
      <c r="N6" s="36">
        <f>H6/B6</f>
        <v>1.7</v>
      </c>
    </row>
    <row r="7" spans="1:14" ht="24.75" customHeight="1">
      <c r="A7" s="14" t="s">
        <v>33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6">
        <v>0</v>
      </c>
    </row>
    <row r="8" spans="1:14" ht="24.75" customHeight="1">
      <c r="A8" s="14" t="s">
        <v>34</v>
      </c>
      <c r="B8" s="20">
        <v>8</v>
      </c>
      <c r="C8" s="21">
        <v>8</v>
      </c>
      <c r="D8" s="21"/>
      <c r="E8" s="21"/>
      <c r="F8" s="21">
        <v>1</v>
      </c>
      <c r="G8" s="21">
        <v>7</v>
      </c>
      <c r="H8" s="21">
        <v>9</v>
      </c>
      <c r="I8" s="21">
        <v>9</v>
      </c>
      <c r="J8" s="32"/>
      <c r="K8" s="32"/>
      <c r="L8" s="21">
        <v>1</v>
      </c>
      <c r="M8" s="21">
        <v>8</v>
      </c>
      <c r="N8" s="36">
        <f>H8/B8</f>
        <v>1.125</v>
      </c>
    </row>
    <row r="9" spans="1:14" ht="24.75" customHeight="1">
      <c r="A9" s="14" t="s">
        <v>35</v>
      </c>
      <c r="B9" s="16">
        <v>1</v>
      </c>
      <c r="C9" s="17">
        <v>1</v>
      </c>
      <c r="D9" s="17"/>
      <c r="E9" s="17"/>
      <c r="F9" s="17"/>
      <c r="G9" s="17">
        <v>1</v>
      </c>
      <c r="H9" s="17">
        <v>2</v>
      </c>
      <c r="I9" s="30">
        <v>2</v>
      </c>
      <c r="J9" s="30"/>
      <c r="K9" s="30"/>
      <c r="L9" s="30"/>
      <c r="M9" s="30">
        <v>2</v>
      </c>
      <c r="N9" s="36">
        <f>H9/B9</f>
        <v>2</v>
      </c>
    </row>
    <row r="10" spans="1:14" ht="24.75" customHeight="1">
      <c r="A10" s="14" t="s">
        <v>36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6">
        <v>0</v>
      </c>
    </row>
    <row r="11" spans="1:14" ht="24.75" customHeight="1">
      <c r="A11" s="14" t="s">
        <v>37</v>
      </c>
      <c r="B11" s="17">
        <v>1</v>
      </c>
      <c r="C11" s="17">
        <v>1</v>
      </c>
      <c r="D11" s="17">
        <v>0</v>
      </c>
      <c r="E11" s="17">
        <v>0</v>
      </c>
      <c r="F11" s="17">
        <v>1</v>
      </c>
      <c r="G11" s="17">
        <v>0</v>
      </c>
      <c r="H11" s="17">
        <v>1</v>
      </c>
      <c r="I11" s="17">
        <v>1</v>
      </c>
      <c r="J11" s="17">
        <v>0</v>
      </c>
      <c r="K11" s="17">
        <v>0</v>
      </c>
      <c r="L11" s="17">
        <v>1</v>
      </c>
      <c r="M11" s="17">
        <v>0</v>
      </c>
      <c r="N11" s="36">
        <f>H11/B11</f>
        <v>1</v>
      </c>
    </row>
    <row r="12" spans="1:14" s="1" customFormat="1" ht="24.75" customHeight="1">
      <c r="A12" s="14" t="s">
        <v>38</v>
      </c>
      <c r="B12" s="16">
        <v>84</v>
      </c>
      <c r="C12" s="16">
        <v>84</v>
      </c>
      <c r="D12" s="17"/>
      <c r="E12" s="17">
        <v>3</v>
      </c>
      <c r="F12" s="17">
        <v>34</v>
      </c>
      <c r="G12" s="17">
        <v>47</v>
      </c>
      <c r="H12" s="29">
        <v>123.1</v>
      </c>
      <c r="I12" s="29">
        <v>123.1</v>
      </c>
      <c r="J12" s="30"/>
      <c r="K12" s="30">
        <v>3.8</v>
      </c>
      <c r="L12" s="30">
        <v>56.95</v>
      </c>
      <c r="M12" s="30">
        <v>62.3</v>
      </c>
      <c r="N12" s="36">
        <f>H12/B12</f>
        <v>1.4654761904761904</v>
      </c>
    </row>
    <row r="13" spans="1:14" ht="24.75" customHeight="1">
      <c r="A13" s="14" t="s">
        <v>39</v>
      </c>
      <c r="B13" s="18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6">
        <v>0</v>
      </c>
    </row>
    <row r="14" spans="1:14" ht="24.75" customHeight="1">
      <c r="A14" s="14" t="s">
        <v>40</v>
      </c>
      <c r="B14" s="16">
        <v>12</v>
      </c>
      <c r="C14" s="17">
        <v>11</v>
      </c>
      <c r="D14" s="17">
        <v>1</v>
      </c>
      <c r="E14" s="17"/>
      <c r="F14" s="17">
        <v>6</v>
      </c>
      <c r="G14" s="17">
        <v>6</v>
      </c>
      <c r="H14" s="30">
        <v>27.36</v>
      </c>
      <c r="I14" s="30">
        <v>24.36</v>
      </c>
      <c r="J14" s="30">
        <v>3</v>
      </c>
      <c r="K14" s="30"/>
      <c r="L14" s="30">
        <v>24.36</v>
      </c>
      <c r="M14" s="30">
        <v>3</v>
      </c>
      <c r="N14" s="36">
        <f>H14/B14</f>
        <v>2.28</v>
      </c>
    </row>
    <row r="15" spans="1:14" ht="24.75" customHeight="1">
      <c r="A15" s="14" t="s">
        <v>41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1">
        <v>0</v>
      </c>
      <c r="J15" s="31">
        <v>0</v>
      </c>
      <c r="K15" s="31">
        <v>0</v>
      </c>
      <c r="L15" s="31">
        <v>0</v>
      </c>
      <c r="M15" s="19">
        <v>0</v>
      </c>
      <c r="N15" s="36">
        <v>0</v>
      </c>
    </row>
    <row r="16" spans="1:14" ht="24.75" customHeight="1">
      <c r="A16" s="14" t="s">
        <v>42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36">
        <v>0</v>
      </c>
    </row>
    <row r="17" spans="1:14" ht="24.75" customHeight="1">
      <c r="A17" s="14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36">
        <v>0</v>
      </c>
    </row>
    <row r="18" spans="1:14" ht="24.75" customHeight="1">
      <c r="A18" s="14" t="s">
        <v>44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36">
        <v>0</v>
      </c>
    </row>
    <row r="19" spans="1:14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6"/>
    </row>
    <row r="20" spans="1:14" ht="23.25" customHeight="1">
      <c r="A20" s="26" t="s">
        <v>80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罗词辉</cp:lastModifiedBy>
  <cp:lastPrinted>2017-03-03T15:50:33Z</cp:lastPrinted>
  <dcterms:created xsi:type="dcterms:W3CDTF">2015-02-13T13:56:21Z</dcterms:created>
  <dcterms:modified xsi:type="dcterms:W3CDTF">2022-10-19T11:37:07Z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1370F51C709C41C38142C1BDDD78DF34</vt:lpwstr>
  </property>
  <property fmtid="{D5CDD505-2E9C-101B-9397-08002B2CF9AE}" pid="4" name="퀀_generated_2.-2147483648">
    <vt:i4>2052</vt:i4>
  </property>
</Properties>
</file>