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1"/>
  </bookViews>
  <sheets>
    <sheet name="Sheet1" sheetId="1" r:id="rId1"/>
    <sheet name="Sheet2" sheetId="2" r:id="rId2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<sst xmlns="http://schemas.openxmlformats.org/spreadsheetml/2006/main" count="45" uniqueCount="39">
  <si>
    <t>县名</t>
  </si>
  <si>
    <t>支出进度</t>
  </si>
  <si>
    <t>分配比例</t>
  </si>
  <si>
    <t>监测对象   （9月30日）</t>
  </si>
  <si>
    <t>脱贫人口（9月30日）</t>
  </si>
  <si>
    <t>总分配比例（B、D、H各20%，G40%）</t>
  </si>
  <si>
    <t>分配资金</t>
  </si>
  <si>
    <t>分配资金取整</t>
  </si>
  <si>
    <t>莲花县</t>
  </si>
  <si>
    <t>修水县</t>
  </si>
  <si>
    <t>都昌县</t>
  </si>
  <si>
    <t>赣县区</t>
  </si>
  <si>
    <t>上犹县</t>
  </si>
  <si>
    <t>安远县</t>
  </si>
  <si>
    <t>宁都县</t>
  </si>
  <si>
    <t>于都县</t>
  </si>
  <si>
    <t>兴国县</t>
  </si>
  <si>
    <t>会昌县</t>
  </si>
  <si>
    <t>寻乌县</t>
  </si>
  <si>
    <t>石城县</t>
  </si>
  <si>
    <t>瑞金市</t>
  </si>
  <si>
    <t>南康区</t>
  </si>
  <si>
    <t>吉安县</t>
  </si>
  <si>
    <t>遂川县</t>
  </si>
  <si>
    <t>万安县</t>
  </si>
  <si>
    <t>永新县</t>
  </si>
  <si>
    <t>井冈山市</t>
  </si>
  <si>
    <t>乐安县</t>
  </si>
  <si>
    <t>广昌县</t>
  </si>
  <si>
    <t>广信区</t>
  </si>
  <si>
    <t>横峰县</t>
  </si>
  <si>
    <t>余干县</t>
  </si>
  <si>
    <t>鄱阳县</t>
  </si>
  <si>
    <t>附件：1</t>
  </si>
  <si>
    <t>2021年中央财政衔接推进乡村振兴补助资金       （第二批）分配表</t>
  </si>
  <si>
    <t>县（市、区）</t>
  </si>
  <si>
    <t>金额（万元）</t>
  </si>
  <si>
    <t>备注</t>
  </si>
  <si>
    <t>全市合计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</si>
</sst>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_ "/>
  </numFmts>
  <fonts count="56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2"/>
      <color indexed="8"/>
      <name val="宋体"/>
      <family val="0"/>
    </font>
    <font>
      <sz val="20"/>
      <name val="宋体"/>
      <family val="0"/>
    </font>
    <font>
      <sz val="16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sz val="14"/>
      <color indexed="8"/>
      <name val="宋体"/>
      <family val="0"/>
    </font>
    <font>
      <sz val="16"/>
      <color indexed="8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sz val="10"/>
      <name val="Arial"/>
      <family val="2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sz val="20"/>
      <name val="Calibri"/>
      <family val="0"/>
    </font>
    <font>
      <sz val="16"/>
      <name val="Calibri"/>
      <family val="0"/>
    </font>
    <font>
      <b/>
      <sz val="14"/>
      <name val="Calibri"/>
      <family val="0"/>
    </font>
    <font>
      <sz val="14"/>
      <name val="Calibri"/>
      <family val="0"/>
    </font>
    <font>
      <sz val="14"/>
      <color theme="1"/>
      <name val="Calibri"/>
      <family val="0"/>
    </font>
    <font>
      <sz val="16"/>
      <color theme="1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2" fillId="9" borderId="0" applyNumberFormat="0" applyBorder="0" applyAlignment="0" applyProtection="0"/>
    <xf numFmtId="0" fontId="35" fillId="0" borderId="4" applyNumberFormat="0" applyFill="0" applyAlignment="0" applyProtection="0"/>
    <xf numFmtId="0" fontId="32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0" fillId="17" borderId="0" applyNumberFormat="0" applyBorder="0" applyAlignment="0" applyProtection="0"/>
    <xf numFmtId="0" fontId="32" fillId="18" borderId="0" applyNumberFormat="0" applyBorder="0" applyAlignment="0" applyProtection="0"/>
    <xf numFmtId="0" fontId="11" fillId="0" borderId="0" applyBorder="0">
      <alignment vertical="center"/>
      <protection/>
    </xf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2" fillId="27" borderId="0" applyNumberFormat="0" applyBorder="0" applyAlignment="0" applyProtection="0"/>
    <xf numFmtId="0" fontId="11" fillId="0" borderId="0">
      <alignment vertical="center"/>
      <protection/>
    </xf>
    <xf numFmtId="0" fontId="0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31" borderId="0" applyNumberFormat="0" applyBorder="0" applyAlignment="0" applyProtection="0"/>
    <xf numFmtId="0" fontId="32" fillId="32" borderId="0" applyNumberFormat="0" applyBorder="0" applyAlignment="0" applyProtection="0"/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1" fillId="0" borderId="0" applyBorder="0">
      <alignment vertical="center"/>
      <protection/>
    </xf>
    <xf numFmtId="0" fontId="17" fillId="0" borderId="0">
      <alignment/>
      <protection/>
    </xf>
    <xf numFmtId="0" fontId="11" fillId="0" borderId="0">
      <alignment vertical="center"/>
      <protection/>
    </xf>
  </cellStyleXfs>
  <cellXfs count="21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8" fillId="0" borderId="0" xfId="0" applyFont="1" applyAlignment="1">
      <alignment horizontal="left" vertical="center"/>
    </xf>
    <xf numFmtId="0" fontId="49" fillId="0" borderId="0" xfId="0" applyFont="1" applyAlignment="1">
      <alignment horizontal="center" vertical="center" wrapText="1"/>
    </xf>
    <xf numFmtId="0" fontId="50" fillId="0" borderId="0" xfId="0" applyFont="1" applyAlignment="1">
      <alignment horizontal="center" vertical="center" wrapText="1"/>
    </xf>
    <xf numFmtId="0" fontId="51" fillId="0" borderId="9" xfId="0" applyFont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/>
    </xf>
    <xf numFmtId="0" fontId="52" fillId="0" borderId="9" xfId="0" applyFont="1" applyBorder="1" applyAlignment="1">
      <alignment horizontal="center" vertical="center" wrapText="1"/>
    </xf>
    <xf numFmtId="9" fontId="52" fillId="0" borderId="9" xfId="0" applyNumberFormat="1" applyFont="1" applyFill="1" applyBorder="1" applyAlignment="1">
      <alignment horizontal="center" vertical="center"/>
    </xf>
    <xf numFmtId="0" fontId="53" fillId="0" borderId="9" xfId="0" applyFont="1" applyBorder="1" applyAlignment="1">
      <alignment horizontal="center" vertical="center"/>
    </xf>
    <xf numFmtId="0" fontId="53" fillId="0" borderId="9" xfId="0" applyFont="1" applyBorder="1" applyAlignment="1">
      <alignment horizontal="center" vertical="center"/>
    </xf>
    <xf numFmtId="0" fontId="54" fillId="0" borderId="9" xfId="0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9" xfId="0" applyBorder="1" applyAlignment="1">
      <alignment horizontal="center" vertical="center" wrapText="1"/>
    </xf>
    <xf numFmtId="0" fontId="36" fillId="0" borderId="9" xfId="0" applyFont="1" applyFill="1" applyBorder="1" applyAlignment="1">
      <alignment horizontal="center" vertical="center"/>
    </xf>
    <xf numFmtId="9" fontId="55" fillId="0" borderId="9" xfId="0" applyNumberFormat="1" applyFont="1" applyFill="1" applyBorder="1" applyAlignment="1">
      <alignment horizontal="center" vertical="center"/>
    </xf>
    <xf numFmtId="176" fontId="55" fillId="0" borderId="9" xfId="0" applyNumberFormat="1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/>
    </xf>
    <xf numFmtId="0" fontId="0" fillId="0" borderId="9" xfId="0" applyBorder="1" applyAlignment="1">
      <alignment vertical="center"/>
    </xf>
  </cellXfs>
  <cellStyles count="5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常规 2 2 2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常规 2 2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2" xfId="65"/>
    <cellStyle name="常规 4" xfId="66"/>
    <cellStyle name="常规 5" xfId="67"/>
    <cellStyle name="gcd" xfId="68"/>
    <cellStyle name="常规 3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zoomScaleSheetLayoutView="100" workbookViewId="0" topLeftCell="A1">
      <selection activeCell="I2" sqref="I2"/>
    </sheetView>
  </sheetViews>
  <sheetFormatPr defaultColWidth="8.7109375" defaultRowHeight="15"/>
  <cols>
    <col min="4" max="4" width="13.00390625" style="0" customWidth="1"/>
    <col min="5" max="7" width="12.57421875" style="0" bestFit="1" customWidth="1"/>
    <col min="8" max="8" width="17.140625" style="0" customWidth="1"/>
    <col min="9" max="9" width="12.57421875" style="0" bestFit="1" customWidth="1"/>
  </cols>
  <sheetData>
    <row r="1" spans="1:10" s="13" customFormat="1" ht="34.5" customHeight="1">
      <c r="A1" s="14" t="s">
        <v>0</v>
      </c>
      <c r="B1" s="14" t="s">
        <v>1</v>
      </c>
      <c r="C1" s="14" t="s">
        <v>2</v>
      </c>
      <c r="D1" s="15" t="s">
        <v>3</v>
      </c>
      <c r="E1" s="14" t="s">
        <v>2</v>
      </c>
      <c r="F1" s="14" t="s">
        <v>4</v>
      </c>
      <c r="G1" s="14" t="s">
        <v>2</v>
      </c>
      <c r="H1" s="14" t="s">
        <v>5</v>
      </c>
      <c r="I1" s="14" t="s">
        <v>6</v>
      </c>
      <c r="J1" s="14" t="s">
        <v>7</v>
      </c>
    </row>
    <row r="2" spans="1:10" ht="14.25">
      <c r="A2" s="16" t="s">
        <v>8</v>
      </c>
      <c r="B2" s="17">
        <v>0.65</v>
      </c>
      <c r="C2" s="18">
        <f>B2/20.04</f>
        <v>0.032435129740518966</v>
      </c>
      <c r="D2" s="19">
        <v>866</v>
      </c>
      <c r="E2" s="20">
        <f>D2/53390</f>
        <v>0.016220265967409626</v>
      </c>
      <c r="F2" s="20">
        <v>39819</v>
      </c>
      <c r="G2" s="20">
        <f>F2/1864406</f>
        <v>0.021357472567670347</v>
      </c>
      <c r="H2" s="20">
        <f>C2*0.2+E2*0.5+G2*0.3</f>
        <v>0.02100440070210971</v>
      </c>
      <c r="I2" s="20">
        <f>H2*2121</f>
        <v>44.550333889174695</v>
      </c>
      <c r="J2" s="20">
        <v>45</v>
      </c>
    </row>
    <row r="3" spans="1:10" ht="14.25">
      <c r="A3" s="16" t="s">
        <v>9</v>
      </c>
      <c r="B3" s="17">
        <v>0.81</v>
      </c>
      <c r="C3" s="18">
        <f aca="true" t="shared" si="0" ref="C3:C26">B3/20.04</f>
        <v>0.04041916167664671</v>
      </c>
      <c r="D3" s="19">
        <v>3993</v>
      </c>
      <c r="E3" s="20">
        <f aca="true" t="shared" si="1" ref="E3:E26">D3/53390</f>
        <v>0.07478928638321783</v>
      </c>
      <c r="F3" s="20">
        <v>88549</v>
      </c>
      <c r="G3" s="20">
        <f aca="true" t="shared" si="2" ref="G3:G26">F3/1864406</f>
        <v>0.0474944834976931</v>
      </c>
      <c r="H3" s="20">
        <f aca="true" t="shared" si="3" ref="H3:H26">C3*0.2+E3*0.5+G3*0.3</f>
        <v>0.05972682057624619</v>
      </c>
      <c r="I3" s="20">
        <f aca="true" t="shared" si="4" ref="I3:I26">H3*2121</f>
        <v>126.68058644221817</v>
      </c>
      <c r="J3" s="20">
        <v>127</v>
      </c>
    </row>
    <row r="4" spans="1:10" ht="14.25">
      <c r="A4" s="16" t="s">
        <v>10</v>
      </c>
      <c r="B4" s="17">
        <v>0.77</v>
      </c>
      <c r="C4" s="18">
        <f t="shared" si="0"/>
        <v>0.03842315369261477</v>
      </c>
      <c r="D4" s="19">
        <v>2754</v>
      </c>
      <c r="E4" s="20">
        <f t="shared" si="1"/>
        <v>0.05158269338827496</v>
      </c>
      <c r="F4" s="20">
        <v>63490</v>
      </c>
      <c r="G4" s="20">
        <f t="shared" si="2"/>
        <v>0.034053741513382814</v>
      </c>
      <c r="H4" s="20">
        <f t="shared" si="3"/>
        <v>0.04369209988667527</v>
      </c>
      <c r="I4" s="20">
        <f t="shared" si="4"/>
        <v>92.67094385963826</v>
      </c>
      <c r="J4" s="20">
        <v>93</v>
      </c>
    </row>
    <row r="5" spans="1:10" ht="14.25">
      <c r="A5" s="16" t="s">
        <v>11</v>
      </c>
      <c r="B5" s="17">
        <v>0.8</v>
      </c>
      <c r="C5" s="18">
        <f t="shared" si="0"/>
        <v>0.03992015968063873</v>
      </c>
      <c r="D5" s="19">
        <v>750</v>
      </c>
      <c r="E5" s="20">
        <f t="shared" si="1"/>
        <v>0.014047574452144596</v>
      </c>
      <c r="F5" s="20">
        <v>71534</v>
      </c>
      <c r="G5" s="20">
        <f t="shared" si="2"/>
        <v>0.038368252408541914</v>
      </c>
      <c r="H5" s="20">
        <f t="shared" si="3"/>
        <v>0.026518294884762615</v>
      </c>
      <c r="I5" s="20">
        <f t="shared" si="4"/>
        <v>56.24530345058151</v>
      </c>
      <c r="J5" s="20">
        <v>56</v>
      </c>
    </row>
    <row r="6" spans="1:10" ht="14.25">
      <c r="A6" s="16" t="s">
        <v>12</v>
      </c>
      <c r="B6" s="17">
        <v>0.78</v>
      </c>
      <c r="C6" s="18">
        <f t="shared" si="0"/>
        <v>0.038922155688622756</v>
      </c>
      <c r="D6" s="19">
        <v>1082</v>
      </c>
      <c r="E6" s="20">
        <f t="shared" si="1"/>
        <v>0.020265967409627272</v>
      </c>
      <c r="F6" s="20">
        <v>44332</v>
      </c>
      <c r="G6" s="20">
        <f t="shared" si="2"/>
        <v>0.02377808267083457</v>
      </c>
      <c r="H6" s="20">
        <f t="shared" si="3"/>
        <v>0.02505083964378856</v>
      </c>
      <c r="I6" s="20">
        <f t="shared" si="4"/>
        <v>53.13283088447553</v>
      </c>
      <c r="J6" s="20">
        <v>53</v>
      </c>
    </row>
    <row r="7" spans="1:10" ht="14.25">
      <c r="A7" s="16" t="s">
        <v>13</v>
      </c>
      <c r="B7" s="17">
        <v>0.76</v>
      </c>
      <c r="C7" s="18">
        <f t="shared" si="0"/>
        <v>0.03792415169660679</v>
      </c>
      <c r="D7" s="19">
        <v>1712</v>
      </c>
      <c r="E7" s="20">
        <f t="shared" si="1"/>
        <v>0.03206592994942873</v>
      </c>
      <c r="F7" s="20">
        <v>53776</v>
      </c>
      <c r="G7" s="20">
        <f t="shared" si="2"/>
        <v>0.028843502970919425</v>
      </c>
      <c r="H7" s="20">
        <f t="shared" si="3"/>
        <v>0.03227084620531155</v>
      </c>
      <c r="I7" s="20">
        <f t="shared" si="4"/>
        <v>68.4464648014658</v>
      </c>
      <c r="J7" s="20">
        <v>68</v>
      </c>
    </row>
    <row r="8" spans="1:10" ht="14.25">
      <c r="A8" s="16" t="s">
        <v>14</v>
      </c>
      <c r="B8" s="17">
        <v>0.81</v>
      </c>
      <c r="C8" s="18">
        <f t="shared" si="0"/>
        <v>0.04041916167664671</v>
      </c>
      <c r="D8" s="19">
        <v>2224</v>
      </c>
      <c r="E8" s="20">
        <f t="shared" si="1"/>
        <v>0.04165574077542611</v>
      </c>
      <c r="F8" s="20">
        <v>130231</v>
      </c>
      <c r="G8" s="20">
        <f t="shared" si="2"/>
        <v>0.06985120193777536</v>
      </c>
      <c r="H8" s="20">
        <f t="shared" si="3"/>
        <v>0.049867063304375</v>
      </c>
      <c r="I8" s="20">
        <f t="shared" si="4"/>
        <v>105.76804126857938</v>
      </c>
      <c r="J8" s="20">
        <v>106</v>
      </c>
    </row>
    <row r="9" spans="1:10" ht="14.25">
      <c r="A9" s="16" t="s">
        <v>15</v>
      </c>
      <c r="B9" s="17">
        <v>0.83</v>
      </c>
      <c r="C9" s="18">
        <f t="shared" si="0"/>
        <v>0.04141716566866267</v>
      </c>
      <c r="D9" s="19">
        <v>6563</v>
      </c>
      <c r="E9" s="20">
        <f t="shared" si="1"/>
        <v>0.12292564150589998</v>
      </c>
      <c r="F9" s="20">
        <v>164237</v>
      </c>
      <c r="G9" s="20">
        <f t="shared" si="2"/>
        <v>0.08809079138342185</v>
      </c>
      <c r="H9" s="20">
        <f t="shared" si="3"/>
        <v>0.09617349130170907</v>
      </c>
      <c r="I9" s="20">
        <f t="shared" si="4"/>
        <v>203.98397505092495</v>
      </c>
      <c r="J9" s="20">
        <v>204</v>
      </c>
    </row>
    <row r="10" spans="1:10" ht="14.25">
      <c r="A10" s="16" t="s">
        <v>16</v>
      </c>
      <c r="B10" s="17">
        <v>0.78</v>
      </c>
      <c r="C10" s="18">
        <f t="shared" si="0"/>
        <v>0.038922155688622756</v>
      </c>
      <c r="D10" s="19">
        <v>6815</v>
      </c>
      <c r="E10" s="20">
        <f t="shared" si="1"/>
        <v>0.12764562652182057</v>
      </c>
      <c r="F10" s="20">
        <v>129418</v>
      </c>
      <c r="G10" s="20">
        <f t="shared" si="2"/>
        <v>0.06941513811905776</v>
      </c>
      <c r="H10" s="20">
        <f t="shared" si="3"/>
        <v>0.09243178583435216</v>
      </c>
      <c r="I10" s="20">
        <f t="shared" si="4"/>
        <v>196.04781775466094</v>
      </c>
      <c r="J10" s="20">
        <v>196</v>
      </c>
    </row>
    <row r="11" spans="1:10" ht="14.25">
      <c r="A11" s="16" t="s">
        <v>17</v>
      </c>
      <c r="B11" s="17">
        <v>0.8</v>
      </c>
      <c r="C11" s="18">
        <f t="shared" si="0"/>
        <v>0.03992015968063873</v>
      </c>
      <c r="D11" s="19">
        <v>2576</v>
      </c>
      <c r="E11" s="20">
        <f t="shared" si="1"/>
        <v>0.04824873571829931</v>
      </c>
      <c r="F11" s="20">
        <v>88707</v>
      </c>
      <c r="G11" s="20">
        <f t="shared" si="2"/>
        <v>0.04757922898767758</v>
      </c>
      <c r="H11" s="20">
        <f t="shared" si="3"/>
        <v>0.04638216849158067</v>
      </c>
      <c r="I11" s="20">
        <f t="shared" si="4"/>
        <v>98.3765793706426</v>
      </c>
      <c r="J11" s="20">
        <v>98</v>
      </c>
    </row>
    <row r="12" spans="1:10" ht="14.25">
      <c r="A12" s="16" t="s">
        <v>18</v>
      </c>
      <c r="B12" s="17">
        <v>0.81</v>
      </c>
      <c r="C12" s="18">
        <f t="shared" si="0"/>
        <v>0.04041916167664671</v>
      </c>
      <c r="D12" s="19">
        <v>2012</v>
      </c>
      <c r="E12" s="20">
        <f t="shared" si="1"/>
        <v>0.03768495973028657</v>
      </c>
      <c r="F12" s="20">
        <v>51011</v>
      </c>
      <c r="G12" s="20">
        <f t="shared" si="2"/>
        <v>0.027360456896191064</v>
      </c>
      <c r="H12" s="20">
        <f t="shared" si="3"/>
        <v>0.035134449269329945</v>
      </c>
      <c r="I12" s="20">
        <f t="shared" si="4"/>
        <v>74.52016690024881</v>
      </c>
      <c r="J12" s="20">
        <v>75</v>
      </c>
    </row>
    <row r="13" spans="1:10" ht="14.25">
      <c r="A13" s="16" t="s">
        <v>19</v>
      </c>
      <c r="B13" s="17">
        <v>0.71</v>
      </c>
      <c r="C13" s="18">
        <f t="shared" si="0"/>
        <v>0.035429141716566866</v>
      </c>
      <c r="D13" s="19">
        <v>2550</v>
      </c>
      <c r="E13" s="20">
        <f t="shared" si="1"/>
        <v>0.047761753137291627</v>
      </c>
      <c r="F13" s="20">
        <v>49718</v>
      </c>
      <c r="G13" s="20">
        <f t="shared" si="2"/>
        <v>0.02666693842435607</v>
      </c>
      <c r="H13" s="20">
        <f t="shared" si="3"/>
        <v>0.03896678643926601</v>
      </c>
      <c r="I13" s="20">
        <f t="shared" si="4"/>
        <v>82.6485540376832</v>
      </c>
      <c r="J13" s="20">
        <v>83</v>
      </c>
    </row>
    <row r="14" spans="1:10" ht="14.25">
      <c r="A14" s="16" t="s">
        <v>20</v>
      </c>
      <c r="B14" s="17">
        <v>0.82</v>
      </c>
      <c r="C14" s="18">
        <f t="shared" si="0"/>
        <v>0.04091816367265469</v>
      </c>
      <c r="D14" s="19">
        <v>3458</v>
      </c>
      <c r="E14" s="20">
        <f t="shared" si="1"/>
        <v>0.06476868327402135</v>
      </c>
      <c r="F14" s="20">
        <v>81761</v>
      </c>
      <c r="G14" s="20">
        <f t="shared" si="2"/>
        <v>0.04385364561152453</v>
      </c>
      <c r="H14" s="20">
        <f t="shared" si="3"/>
        <v>0.05372406805499898</v>
      </c>
      <c r="I14" s="20">
        <f t="shared" si="4"/>
        <v>113.94874834465283</v>
      </c>
      <c r="J14" s="20">
        <v>114</v>
      </c>
    </row>
    <row r="15" spans="1:10" ht="14.25">
      <c r="A15" s="16" t="s">
        <v>21</v>
      </c>
      <c r="B15" s="17">
        <v>0.86</v>
      </c>
      <c r="C15" s="18">
        <f t="shared" si="0"/>
        <v>0.04291417165668663</v>
      </c>
      <c r="D15" s="19">
        <v>1196</v>
      </c>
      <c r="E15" s="20">
        <f t="shared" si="1"/>
        <v>0.02240119872635325</v>
      </c>
      <c r="F15" s="20">
        <v>90304</v>
      </c>
      <c r="G15" s="20">
        <f t="shared" si="2"/>
        <v>0.048435802073153594</v>
      </c>
      <c r="H15" s="20">
        <f t="shared" si="3"/>
        <v>0.03431417431646003</v>
      </c>
      <c r="I15" s="20">
        <f t="shared" si="4"/>
        <v>72.78036372521171</v>
      </c>
      <c r="J15" s="20">
        <v>73</v>
      </c>
    </row>
    <row r="16" spans="1:10" ht="14.25">
      <c r="A16" s="16" t="s">
        <v>22</v>
      </c>
      <c r="B16" s="17">
        <v>0.89</v>
      </c>
      <c r="C16" s="18">
        <f t="shared" si="0"/>
        <v>0.04441117764471058</v>
      </c>
      <c r="D16" s="19">
        <v>1386</v>
      </c>
      <c r="E16" s="20">
        <f t="shared" si="1"/>
        <v>0.025959917587563212</v>
      </c>
      <c r="F16" s="20">
        <v>50666</v>
      </c>
      <c r="G16" s="20">
        <f t="shared" si="2"/>
        <v>0.027175411364262936</v>
      </c>
      <c r="H16" s="20">
        <f t="shared" si="3"/>
        <v>0.030014817732002604</v>
      </c>
      <c r="I16" s="20">
        <f t="shared" si="4"/>
        <v>63.661428409577525</v>
      </c>
      <c r="J16" s="20">
        <v>64</v>
      </c>
    </row>
    <row r="17" spans="1:10" ht="14.25">
      <c r="A17" s="16" t="s">
        <v>23</v>
      </c>
      <c r="B17" s="17">
        <v>0.87</v>
      </c>
      <c r="C17" s="18">
        <f t="shared" si="0"/>
        <v>0.04341317365269461</v>
      </c>
      <c r="D17" s="19">
        <v>3627</v>
      </c>
      <c r="E17" s="20">
        <f t="shared" si="1"/>
        <v>0.06793407005057127</v>
      </c>
      <c r="F17" s="20">
        <v>85601</v>
      </c>
      <c r="G17" s="20">
        <f t="shared" si="2"/>
        <v>0.04591328283646373</v>
      </c>
      <c r="H17" s="20">
        <f t="shared" si="3"/>
        <v>0.05642365460676368</v>
      </c>
      <c r="I17" s="20">
        <f t="shared" si="4"/>
        <v>119.67457142094577</v>
      </c>
      <c r="J17" s="20">
        <v>120</v>
      </c>
    </row>
    <row r="18" spans="1:10" ht="14.25">
      <c r="A18" s="16" t="s">
        <v>24</v>
      </c>
      <c r="B18" s="17">
        <v>0.85</v>
      </c>
      <c r="C18" s="18">
        <f t="shared" si="0"/>
        <v>0.042415169660678646</v>
      </c>
      <c r="D18" s="19">
        <v>1558</v>
      </c>
      <c r="E18" s="20">
        <f t="shared" si="1"/>
        <v>0.029181494661921707</v>
      </c>
      <c r="F18" s="20">
        <v>42248</v>
      </c>
      <c r="G18" s="20">
        <f t="shared" si="2"/>
        <v>0.022660300385216523</v>
      </c>
      <c r="H18" s="20">
        <f t="shared" si="3"/>
        <v>0.029871871378661537</v>
      </c>
      <c r="I18" s="20">
        <f t="shared" si="4"/>
        <v>63.35823919414112</v>
      </c>
      <c r="J18" s="20">
        <v>63</v>
      </c>
    </row>
    <row r="19" spans="1:10" ht="14.25">
      <c r="A19" s="16" t="s">
        <v>25</v>
      </c>
      <c r="B19" s="17">
        <v>0.82</v>
      </c>
      <c r="C19" s="18">
        <f t="shared" si="0"/>
        <v>0.04091816367265469</v>
      </c>
      <c r="D19" s="19">
        <v>705</v>
      </c>
      <c r="E19" s="20">
        <f t="shared" si="1"/>
        <v>0.013204719985015921</v>
      </c>
      <c r="F19" s="20">
        <v>44242</v>
      </c>
      <c r="G19" s="20">
        <f t="shared" si="2"/>
        <v>0.023729809923375058</v>
      </c>
      <c r="H19" s="20">
        <f t="shared" si="3"/>
        <v>0.021904935704051415</v>
      </c>
      <c r="I19" s="20">
        <f t="shared" si="4"/>
        <v>46.460368628293054</v>
      </c>
      <c r="J19" s="20">
        <v>46</v>
      </c>
    </row>
    <row r="20" spans="1:10" ht="14.25">
      <c r="A20" s="16" t="s">
        <v>26</v>
      </c>
      <c r="B20" s="17">
        <v>0.81</v>
      </c>
      <c r="C20" s="18">
        <f t="shared" si="0"/>
        <v>0.04041916167664671</v>
      </c>
      <c r="D20" s="19">
        <v>372</v>
      </c>
      <c r="E20" s="20">
        <f t="shared" si="1"/>
        <v>0.00696759692826372</v>
      </c>
      <c r="F20" s="20">
        <v>17365</v>
      </c>
      <c r="G20" s="20">
        <f t="shared" si="2"/>
        <v>0.00931395844038262</v>
      </c>
      <c r="H20" s="20">
        <f t="shared" si="3"/>
        <v>0.014361818331575989</v>
      </c>
      <c r="I20" s="20">
        <f t="shared" si="4"/>
        <v>30.461416681272674</v>
      </c>
      <c r="J20" s="20">
        <v>30</v>
      </c>
    </row>
    <row r="21" spans="1:10" ht="14.25">
      <c r="A21" s="16" t="s">
        <v>27</v>
      </c>
      <c r="B21" s="17">
        <v>0.91</v>
      </c>
      <c r="C21" s="18">
        <f t="shared" si="0"/>
        <v>0.04540918163672655</v>
      </c>
      <c r="D21" s="19">
        <v>690</v>
      </c>
      <c r="E21" s="20">
        <f t="shared" si="1"/>
        <v>0.012923768495973029</v>
      </c>
      <c r="F21" s="20">
        <v>46771</v>
      </c>
      <c r="G21" s="20">
        <f t="shared" si="2"/>
        <v>0.025086274126987364</v>
      </c>
      <c r="H21" s="20">
        <f t="shared" si="3"/>
        <v>0.023069602813428035</v>
      </c>
      <c r="I21" s="20">
        <f t="shared" si="4"/>
        <v>48.930627567280865</v>
      </c>
      <c r="J21" s="20">
        <v>49</v>
      </c>
    </row>
    <row r="22" spans="1:10" ht="14.25">
      <c r="A22" s="16" t="s">
        <v>28</v>
      </c>
      <c r="B22" s="17">
        <v>0.76</v>
      </c>
      <c r="C22" s="18">
        <f t="shared" si="0"/>
        <v>0.03792415169660679</v>
      </c>
      <c r="D22" s="19">
        <v>245</v>
      </c>
      <c r="E22" s="20">
        <f t="shared" si="1"/>
        <v>0.0045888743210339015</v>
      </c>
      <c r="F22" s="20">
        <v>21364</v>
      </c>
      <c r="G22" s="20">
        <f t="shared" si="2"/>
        <v>0.011458877519166962</v>
      </c>
      <c r="H22" s="20">
        <f t="shared" si="3"/>
        <v>0.013316930755588397</v>
      </c>
      <c r="I22" s="20">
        <f t="shared" si="4"/>
        <v>28.24521013260299</v>
      </c>
      <c r="J22" s="20">
        <v>28</v>
      </c>
    </row>
    <row r="23" spans="1:10" ht="14.25">
      <c r="A23" s="16" t="s">
        <v>29</v>
      </c>
      <c r="B23" s="17">
        <v>0.79</v>
      </c>
      <c r="C23" s="18">
        <f t="shared" si="0"/>
        <v>0.03942115768463074</v>
      </c>
      <c r="D23" s="19">
        <v>1239</v>
      </c>
      <c r="E23" s="20">
        <f t="shared" si="1"/>
        <v>0.023206592994942873</v>
      </c>
      <c r="F23" s="20">
        <v>95461</v>
      </c>
      <c r="G23" s="20">
        <f t="shared" si="2"/>
        <v>0.051201830502583666</v>
      </c>
      <c r="H23" s="20">
        <f t="shared" si="3"/>
        <v>0.03484807718517269</v>
      </c>
      <c r="I23" s="20">
        <f t="shared" si="4"/>
        <v>73.91277170975127</v>
      </c>
      <c r="J23" s="20">
        <v>74</v>
      </c>
    </row>
    <row r="24" spans="1:10" ht="14.25">
      <c r="A24" s="16" t="s">
        <v>30</v>
      </c>
      <c r="B24" s="17">
        <v>0.81</v>
      </c>
      <c r="C24" s="18">
        <f t="shared" si="0"/>
        <v>0.04041916167664671</v>
      </c>
      <c r="D24" s="19">
        <v>211</v>
      </c>
      <c r="E24" s="20">
        <f t="shared" si="1"/>
        <v>0.003952050945870013</v>
      </c>
      <c r="F24" s="20">
        <v>22517</v>
      </c>
      <c r="G24" s="20">
        <f t="shared" si="2"/>
        <v>0.012077305050509385</v>
      </c>
      <c r="H24" s="20">
        <f t="shared" si="3"/>
        <v>0.013683049323417166</v>
      </c>
      <c r="I24" s="20">
        <f t="shared" si="4"/>
        <v>29.021747614967808</v>
      </c>
      <c r="J24" s="20">
        <v>29</v>
      </c>
    </row>
    <row r="25" spans="1:10" ht="14.25">
      <c r="A25" s="16" t="s">
        <v>31</v>
      </c>
      <c r="B25" s="17">
        <v>0.78</v>
      </c>
      <c r="C25" s="18">
        <f t="shared" si="0"/>
        <v>0.038922155688622756</v>
      </c>
      <c r="D25" s="19">
        <v>2807</v>
      </c>
      <c r="E25" s="20">
        <f t="shared" si="1"/>
        <v>0.052575388649559844</v>
      </c>
      <c r="F25" s="20">
        <v>126076</v>
      </c>
      <c r="G25" s="20">
        <f t="shared" si="2"/>
        <v>0.06762261009672786</v>
      </c>
      <c r="H25" s="20">
        <f t="shared" si="3"/>
        <v>0.054358908491522834</v>
      </c>
      <c r="I25" s="20">
        <f t="shared" si="4"/>
        <v>115.29524491051993</v>
      </c>
      <c r="J25" s="20">
        <v>115</v>
      </c>
    </row>
    <row r="26" spans="1:10" ht="14.25">
      <c r="A26" s="16" t="s">
        <v>32</v>
      </c>
      <c r="B26" s="17">
        <v>0.76</v>
      </c>
      <c r="C26" s="18">
        <f t="shared" si="0"/>
        <v>0.03792415169660679</v>
      </c>
      <c r="D26" s="19">
        <v>1999</v>
      </c>
      <c r="E26" s="20">
        <f t="shared" si="1"/>
        <v>0.03744146843978273</v>
      </c>
      <c r="F26" s="20">
        <v>165208</v>
      </c>
      <c r="G26" s="20">
        <f t="shared" si="2"/>
        <v>0.08861160069212393</v>
      </c>
      <c r="H26" s="20">
        <f t="shared" si="3"/>
        <v>0.0528890447668499</v>
      </c>
      <c r="I26" s="20">
        <f t="shared" si="4"/>
        <v>112.17766395048864</v>
      </c>
      <c r="J26" s="20">
        <v>112</v>
      </c>
    </row>
    <row r="27" ht="13.5">
      <c r="F27">
        <f>SUM(F2:F26)</f>
        <v>1864406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9"/>
  <sheetViews>
    <sheetView tabSelected="1" zoomScaleSheetLayoutView="100" workbookViewId="0" topLeftCell="A1">
      <selection activeCell="A2" sqref="A2:C2"/>
    </sheetView>
  </sheetViews>
  <sheetFormatPr defaultColWidth="8.7109375" defaultRowHeight="15"/>
  <cols>
    <col min="1" max="1" width="22.00390625" style="1" customWidth="1"/>
    <col min="2" max="2" width="33.8515625" style="2" customWidth="1"/>
    <col min="3" max="3" width="19.8515625" style="1" customWidth="1"/>
    <col min="4" max="16384" width="8.7109375" style="1" customWidth="1"/>
  </cols>
  <sheetData>
    <row r="1" ht="27" customHeight="1">
      <c r="A1" s="3" t="s">
        <v>33</v>
      </c>
    </row>
    <row r="2" spans="1:3" ht="52.5" customHeight="1">
      <c r="A2" s="4" t="s">
        <v>34</v>
      </c>
      <c r="B2" s="4"/>
      <c r="C2" s="4"/>
    </row>
    <row r="3" spans="1:3" ht="27.75" customHeight="1">
      <c r="A3" s="5"/>
      <c r="B3" s="5"/>
      <c r="C3" s="5"/>
    </row>
    <row r="4" spans="1:3" ht="45" customHeight="1">
      <c r="A4" s="6" t="s">
        <v>35</v>
      </c>
      <c r="B4" s="6" t="s">
        <v>36</v>
      </c>
      <c r="C4" s="6" t="s">
        <v>37</v>
      </c>
    </row>
    <row r="5" spans="1:3" ht="45" customHeight="1">
      <c r="A5" s="7" t="s">
        <v>29</v>
      </c>
      <c r="B5" s="8">
        <v>174</v>
      </c>
      <c r="C5" s="9"/>
    </row>
    <row r="6" spans="1:3" ht="45" customHeight="1">
      <c r="A6" s="7" t="s">
        <v>30</v>
      </c>
      <c r="B6" s="8">
        <v>129</v>
      </c>
      <c r="C6" s="9"/>
    </row>
    <row r="7" spans="1:3" ht="45" customHeight="1">
      <c r="A7" s="7" t="s">
        <v>31</v>
      </c>
      <c r="B7" s="8">
        <v>215</v>
      </c>
      <c r="C7" s="9"/>
    </row>
    <row r="8" spans="1:3" ht="45" customHeight="1">
      <c r="A8" s="7" t="s">
        <v>32</v>
      </c>
      <c r="B8" s="8">
        <v>212</v>
      </c>
      <c r="C8" s="9"/>
    </row>
    <row r="9" spans="1:3" ht="45" customHeight="1">
      <c r="A9" s="10" t="s">
        <v>38</v>
      </c>
      <c r="B9" s="11">
        <v>730</v>
      </c>
      <c r="C9" s="12"/>
    </row>
  </sheetData>
  <sheetProtection/>
  <mergeCells count="1">
    <mergeCell ref="A2:C2"/>
  </mergeCells>
  <printOptions horizontalCentered="1"/>
  <pageMargins left="0.7513888888888889" right="0.7513888888888889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6516</dc:creator>
  <cp:keywords/>
  <dc:description/>
  <cp:lastModifiedBy>♡Ann安∮</cp:lastModifiedBy>
  <dcterms:created xsi:type="dcterms:W3CDTF">2021-06-26T17:55:30Z</dcterms:created>
  <dcterms:modified xsi:type="dcterms:W3CDTF">2021-10-15T08:00:04Z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2052-11.1.0.10938</vt:lpwstr>
  </property>
  <property fmtid="{D5CDD505-2E9C-101B-9397-08002B2CF9AE}" pid="4" name="I">
    <vt:lpwstr>86E7DD2F3E014636B59114DF6367D884</vt:lpwstr>
  </property>
</Properties>
</file>