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 activeTab="1"/>
  </bookViews>
  <sheets>
    <sheet name="市级" sheetId="22" r:id="rId1"/>
    <sheet name="中央、省" sheetId="23" r:id="rId2"/>
  </sheets>
  <definedNames>
    <definedName name="_xlnm._FilterDatabase" localSheetId="1" hidden="1">中央、省!$A$4:$Y$16</definedName>
    <definedName name="_xlnm.Print_Titles" localSheetId="0">市级!$1:$4</definedName>
    <definedName name="_xlnm.Print_Titles" localSheetId="1">中央、省!$1:$4</definedName>
  </definedNames>
  <calcPr calcId="144525"/>
</workbook>
</file>

<file path=xl/sharedStrings.xml><?xml version="1.0" encoding="utf-8"?>
<sst xmlns="http://schemas.openxmlformats.org/spreadsheetml/2006/main" count="129" uniqueCount="71">
  <si>
    <t>221年市级财政衔接推进乡村振兴资金</t>
  </si>
  <si>
    <t>单位：万元</t>
  </si>
  <si>
    <t>收文    日期</t>
  </si>
  <si>
    <t>支出功能                  分类科目</t>
  </si>
  <si>
    <t>支出经济                  分类科目</t>
  </si>
  <si>
    <t>标题</t>
  </si>
  <si>
    <t>市指标   文号</t>
  </si>
  <si>
    <t>合计</t>
  </si>
  <si>
    <t>市  直</t>
  </si>
  <si>
    <t>高铁新区</t>
  </si>
  <si>
    <t>经开区</t>
  </si>
  <si>
    <t>三清山</t>
  </si>
  <si>
    <t>信州区</t>
  </si>
  <si>
    <t>上饶县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</si>
  <si>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</si>
  <si>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</si>
  <si>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</si>
  <si>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</si>
  <si>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</si>
  <si>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</si>
  <si>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</si>
  <si>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</si>
  <si>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德兴市</t>
  </si>
  <si>
    <t>婺源县</t>
  </si>
  <si>
    <t>备注</t>
  </si>
  <si>
    <t>2021.6.2</t>
  </si>
  <si>
    <t>213农林水支出</t>
  </si>
  <si>
    <t>51301上下级政府间转移性支出</t>
  </si>
  <si>
    <t>关于下达2021年新农村建设市级补助资金的通知（第一批）</t>
  </si>
  <si>
    <t>饶财农指[2021]20号</t>
  </si>
  <si>
    <t>市级资金</t>
  </si>
  <si>
    <t>2021.6.16</t>
  </si>
  <si>
    <t>21305扶贫</t>
  </si>
  <si>
    <t>关于下达2021年市级少数民族发展资金的通知</t>
  </si>
  <si>
    <t>饶财农指[2021]24号</t>
  </si>
  <si>
    <t>2021.7.9</t>
  </si>
  <si>
    <t>关于下达2021年第二批新农村建设市级补助资金的通知（第二批）</t>
  </si>
  <si>
    <t>饶财农指[2021]36号</t>
  </si>
  <si>
    <t>2021.8.17</t>
  </si>
  <si>
    <t>关于下达2021年度市级财政衔接推进乡村振兴补助（扶持村集体经济）资金的通知</t>
  </si>
  <si>
    <t>饶财农指[2021]46号</t>
  </si>
  <si>
    <t>2021.8.27</t>
  </si>
  <si>
    <t>关于下达2021年市级财政衔接推进乡村振兴补助资金的通知</t>
  </si>
  <si>
    <t>饶财农指[2021]51号</t>
  </si>
  <si>
    <t>脱贫县</t>
  </si>
  <si>
    <t>其他县</t>
  </si>
  <si>
    <t>2021年中央、省级财政衔接推进乡村振兴资金</t>
  </si>
  <si>
    <t>发文    日期</t>
  </si>
  <si>
    <t>省指    标文号</t>
  </si>
  <si>
    <t>广信区</t>
  </si>
  <si>
    <t>2020.12.8</t>
  </si>
  <si>
    <t>关于提前下达2021年中央和省财政专项扶贫资金的通知</t>
  </si>
  <si>
    <t>赣财扶指[2020]19号</t>
  </si>
  <si>
    <t>转发饶财农指[2020]59号</t>
  </si>
  <si>
    <t>中央</t>
  </si>
  <si>
    <t>省级</t>
  </si>
  <si>
    <t>扶贫办40万元已通过饶财农指[2021]37号下达各县</t>
  </si>
  <si>
    <t>2021.5.19</t>
  </si>
  <si>
    <t>关于下达2021年中央财政衔接推进乡村振兴补助资金的通知</t>
  </si>
  <si>
    <t>赣财扶指[2021]2号再分配</t>
  </si>
  <si>
    <t>饶财农指[2021]22号</t>
  </si>
  <si>
    <t>饶财农指[2021]26号</t>
  </si>
  <si>
    <t>2021.7.15</t>
  </si>
  <si>
    <t>关于下达2021年省级财政衔接推进乡村振兴补助资金的通知</t>
  </si>
  <si>
    <r>
      <rPr>
        <sz val="9"/>
        <rFont val="楷体"/>
        <charset val="134"/>
      </rPr>
      <t>赣财扶指</t>
    </r>
    <r>
      <rPr>
        <sz val="9"/>
        <color theme="1"/>
        <rFont val="仿宋"/>
        <charset val="134"/>
      </rPr>
      <t>〔2021〕3号</t>
    </r>
  </si>
  <si>
    <t>饶财农指〔2021〕37号</t>
  </si>
  <si>
    <t>2021.10.25</t>
  </si>
  <si>
    <t>关于下达2021年中央财政衔接推进乡村振兴补助资金(第二批）的通知</t>
  </si>
  <si>
    <r>
      <rPr>
        <sz val="9"/>
        <rFont val="楷体"/>
        <charset val="134"/>
      </rPr>
      <t>赣财扶指</t>
    </r>
    <r>
      <rPr>
        <sz val="9"/>
        <color theme="1"/>
        <rFont val="仿宋"/>
        <charset val="134"/>
      </rPr>
      <t>〔2021〕9号</t>
    </r>
  </si>
  <si>
    <t>饶财农指[2021]62号</t>
  </si>
  <si>
    <t>非脱贫县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</si>
</sst>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9"/>
      <name val="仿宋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楷体"/>
      <charset val="134"/>
    </font>
    <font>
      <sz val="10"/>
      <name val="楷体"/>
      <charset val="134"/>
    </font>
    <font>
      <sz val="11"/>
      <name val="仿宋"/>
      <charset val="134"/>
    </font>
    <font>
      <sz val="8"/>
      <name val="楷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8" fillId="31" borderId="14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0" borderId="0" xfId="1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sp>
      <xdr:nvSpPr>
        <xdr:cNvPr id="2" name="图片 1"/>
        <xdr:cNvSpPr>
          <a:spLocks noChangeAspect="1" noChangeArrowheads="1"/>
        </xdr:cNvSpPr>
      </xdr:nvSpPr>
      <xdr:spPr>
        <a:xfrm>
          <a:off x="3495675" y="13335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sp>
      <xdr:nvSpPr>
        <xdr:cNvPr id="3" name="图片 1"/>
        <xdr:cNvSpPr>
          <a:spLocks noChangeAspect="1" noChangeArrowheads="1"/>
        </xdr:cNvSpPr>
      </xdr:nvSpPr>
      <xdr:spPr>
        <a:xfrm>
          <a:off x="3495675" y="19050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sp>
      <xdr:nvSpPr>
        <xdr:cNvPr id="4" name="图片 1"/>
        <xdr:cNvSpPr>
          <a:spLocks noChangeAspect="1" noChangeArrowheads="1"/>
        </xdr:cNvSpPr>
      </xdr:nvSpPr>
      <xdr:spPr>
        <a:xfrm>
          <a:off x="3495675" y="27432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sp>
      <xdr:nvSpPr>
        <xdr:cNvPr id="5" name="图片 1"/>
        <xdr:cNvSpPr>
          <a:spLocks noChangeAspect="1" noChangeArrowheads="1"/>
        </xdr:cNvSpPr>
      </xdr:nvSpPr>
      <xdr:spPr>
        <a:xfrm>
          <a:off x="3495675" y="13335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sp>
      <xdr:nvSpPr>
        <xdr:cNvPr id="6" name="图片 1"/>
        <xdr:cNvSpPr>
          <a:spLocks noChangeAspect="1" noChangeArrowheads="1"/>
        </xdr:cNvSpPr>
      </xdr:nvSpPr>
      <xdr:spPr>
        <a:xfrm>
          <a:off x="3495675" y="19050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sp>
      <xdr:nvSpPr>
        <xdr:cNvPr id="7" name="图片 1"/>
        <xdr:cNvSpPr>
          <a:spLocks noChangeAspect="1" noChangeArrowheads="1"/>
        </xdr:cNvSpPr>
      </xdr:nvSpPr>
      <xdr:spPr>
        <a:xfrm>
          <a:off x="3495675" y="19050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8" name="图片 1"/>
        <xdr:cNvSpPr>
          <a:spLocks noChangeAspect="1" noChangeArrowheads="1"/>
        </xdr:cNvSpPr>
      </xdr:nvSpPr>
      <xdr:spPr>
        <a:xfrm>
          <a:off x="1943100" y="27432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9" name="图片 1"/>
        <xdr:cNvSpPr>
          <a:spLocks noChangeAspect="1" noChangeArrowheads="1"/>
        </xdr:cNvSpPr>
      </xdr:nvSpPr>
      <xdr:spPr>
        <a:xfrm>
          <a:off x="1943100" y="27432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10" name="图片 1"/>
        <xdr:cNvSpPr>
          <a:spLocks noChangeAspect="1" noChangeArrowheads="1"/>
        </xdr:cNvSpPr>
      </xdr:nvSpPr>
      <xdr:spPr>
        <a:xfrm>
          <a:off x="1943100" y="27432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11" name="图片 1"/>
        <xdr:cNvSpPr>
          <a:spLocks noChangeAspect="1" noChangeArrowheads="1"/>
        </xdr:cNvSpPr>
      </xdr:nvSpPr>
      <xdr:spPr>
        <a:xfrm>
          <a:off x="1943100" y="27432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12" name="图片 1"/>
        <xdr:cNvSpPr>
          <a:spLocks noChangeAspect="1" noChangeArrowheads="1"/>
        </xdr:cNvSpPr>
      </xdr:nvSpPr>
      <xdr:spPr>
        <a:xfrm>
          <a:off x="1943100" y="27432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8890</xdr:rowOff>
    </xdr:to>
    <xdr:sp>
      <xdr:nvSpPr>
        <xdr:cNvPr id="13" name="图片 1"/>
        <xdr:cNvSpPr>
          <a:spLocks noChangeAspect="1"/>
        </xdr:cNvSpPr>
      </xdr:nvSpPr>
      <xdr:spPr>
        <a:xfrm>
          <a:off x="3495675" y="13335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9525</xdr:colOff>
      <xdr:row>6</xdr:row>
      <xdr:rowOff>9525</xdr:rowOff>
    </xdr:to>
    <xdr:sp>
      <xdr:nvSpPr>
        <xdr:cNvPr id="14" name="图片 1"/>
        <xdr:cNvSpPr>
          <a:spLocks noChangeAspect="1" noChangeArrowheads="1"/>
        </xdr:cNvSpPr>
      </xdr:nvSpPr>
      <xdr:spPr>
        <a:xfrm>
          <a:off x="12534900" y="27432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sp>
      <xdr:nvSpPr>
        <xdr:cNvPr id="15" name="图片 1"/>
        <xdr:cNvSpPr>
          <a:spLocks noChangeAspect="1" noChangeArrowheads="1"/>
        </xdr:cNvSpPr>
      </xdr:nvSpPr>
      <xdr:spPr>
        <a:xfrm>
          <a:off x="3495675" y="35433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9525</xdr:colOff>
      <xdr:row>7</xdr:row>
      <xdr:rowOff>9525</xdr:rowOff>
    </xdr:to>
    <xdr:sp>
      <xdr:nvSpPr>
        <xdr:cNvPr id="16" name="图片 1"/>
        <xdr:cNvSpPr>
          <a:spLocks noChangeAspect="1" noChangeArrowheads="1"/>
        </xdr:cNvSpPr>
      </xdr:nvSpPr>
      <xdr:spPr>
        <a:xfrm>
          <a:off x="12534900" y="35433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sp>
      <xdr:nvSpPr>
        <xdr:cNvPr id="17" name="图片 1"/>
        <xdr:cNvSpPr>
          <a:spLocks noChangeAspect="1" noChangeArrowheads="1"/>
        </xdr:cNvSpPr>
      </xdr:nvSpPr>
      <xdr:spPr>
        <a:xfrm>
          <a:off x="3495675" y="27432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sp>
      <xdr:nvSpPr>
        <xdr:cNvPr id="18" name="图片 1"/>
        <xdr:cNvSpPr>
          <a:spLocks noChangeAspect="1" noChangeArrowheads="1"/>
        </xdr:cNvSpPr>
      </xdr:nvSpPr>
      <xdr:spPr>
        <a:xfrm>
          <a:off x="3495675" y="35433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6</xdr:row>
      <xdr:rowOff>9525</xdr:rowOff>
    </xdr:to>
    <xdr:sp>
      <xdr:nvSpPr>
        <xdr:cNvPr id="2" name="图片 1"/>
        <xdr:cNvSpPr>
          <a:spLocks noChangeAspect="1" noChangeArrowheads="1"/>
        </xdr:cNvSpPr>
      </xdr:nvSpPr>
      <xdr:spPr>
        <a:xfrm>
          <a:off x="3495675" y="13335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sp>
      <xdr:nvSpPr>
        <xdr:cNvPr id="3" name="图片 1"/>
        <xdr:cNvSpPr>
          <a:spLocks noChangeAspect="1" noChangeArrowheads="1"/>
        </xdr:cNvSpPr>
      </xdr:nvSpPr>
      <xdr:spPr>
        <a:xfrm>
          <a:off x="3495675" y="13335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sp>
      <xdr:nvSpPr>
        <xdr:cNvPr id="4" name="图片 1"/>
        <xdr:cNvSpPr>
          <a:spLocks noChangeAspect="1" noChangeArrowheads="1"/>
        </xdr:cNvSpPr>
      </xdr:nvSpPr>
      <xdr:spPr>
        <a:xfrm>
          <a:off x="3495675" y="27813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6</xdr:row>
      <xdr:rowOff>9525</xdr:rowOff>
    </xdr:to>
    <xdr:sp>
      <xdr:nvSpPr>
        <xdr:cNvPr id="5" name="图片 1"/>
        <xdr:cNvSpPr>
          <a:spLocks noChangeAspect="1" noChangeArrowheads="1"/>
        </xdr:cNvSpPr>
      </xdr:nvSpPr>
      <xdr:spPr>
        <a:xfrm>
          <a:off x="3495675" y="13335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sp>
      <xdr:nvSpPr>
        <xdr:cNvPr id="6" name="图片 1"/>
        <xdr:cNvSpPr>
          <a:spLocks noChangeAspect="1" noChangeArrowheads="1"/>
        </xdr:cNvSpPr>
      </xdr:nvSpPr>
      <xdr:spPr>
        <a:xfrm>
          <a:off x="3495675" y="13335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sp>
      <xdr:nvSpPr>
        <xdr:cNvPr id="7" name="图片 1"/>
        <xdr:cNvSpPr>
          <a:spLocks noChangeAspect="1" noChangeArrowheads="1"/>
        </xdr:cNvSpPr>
      </xdr:nvSpPr>
      <xdr:spPr>
        <a:xfrm>
          <a:off x="3495675" y="13335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sp>
      <xdr:nvSpPr>
        <xdr:cNvPr id="8" name="图片 1"/>
        <xdr:cNvSpPr>
          <a:spLocks noChangeAspect="1" noChangeArrowheads="1"/>
        </xdr:cNvSpPr>
      </xdr:nvSpPr>
      <xdr:spPr>
        <a:xfrm>
          <a:off x="1943100" y="33528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sp>
      <xdr:nvSpPr>
        <xdr:cNvPr id="9" name="图片 1"/>
        <xdr:cNvSpPr>
          <a:spLocks noChangeAspect="1" noChangeArrowheads="1"/>
        </xdr:cNvSpPr>
      </xdr:nvSpPr>
      <xdr:spPr>
        <a:xfrm>
          <a:off x="1943100" y="33528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sp>
      <xdr:nvSpPr>
        <xdr:cNvPr id="10" name="图片 1"/>
        <xdr:cNvSpPr>
          <a:spLocks noChangeAspect="1" noChangeArrowheads="1"/>
        </xdr:cNvSpPr>
      </xdr:nvSpPr>
      <xdr:spPr>
        <a:xfrm>
          <a:off x="1943100" y="33528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sp>
      <xdr:nvSpPr>
        <xdr:cNvPr id="11" name="图片 1"/>
        <xdr:cNvSpPr>
          <a:spLocks noChangeAspect="1" noChangeArrowheads="1"/>
        </xdr:cNvSpPr>
      </xdr:nvSpPr>
      <xdr:spPr>
        <a:xfrm>
          <a:off x="1943100" y="33528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sp>
      <xdr:nvSpPr>
        <xdr:cNvPr id="12" name="图片 1"/>
        <xdr:cNvSpPr>
          <a:spLocks noChangeAspect="1" noChangeArrowheads="1"/>
        </xdr:cNvSpPr>
      </xdr:nvSpPr>
      <xdr:spPr>
        <a:xfrm>
          <a:off x="1943100" y="33528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6</xdr:row>
      <xdr:rowOff>8890</xdr:rowOff>
    </xdr:to>
    <xdr:sp>
      <xdr:nvSpPr>
        <xdr:cNvPr id="13" name="图片 1"/>
        <xdr:cNvSpPr>
          <a:spLocks noChangeAspect="1"/>
        </xdr:cNvSpPr>
      </xdr:nvSpPr>
      <xdr:spPr>
        <a:xfrm>
          <a:off x="3495675" y="13335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0</xdr:colOff>
      <xdr:row>8</xdr:row>
      <xdr:rowOff>0</xdr:rowOff>
    </xdr:from>
    <xdr:to>
      <xdr:col>23</xdr:col>
      <xdr:colOff>9525</xdr:colOff>
      <xdr:row>8</xdr:row>
      <xdr:rowOff>9525</xdr:rowOff>
    </xdr:to>
    <xdr:sp>
      <xdr:nvSpPr>
        <xdr:cNvPr id="14" name="图片 1"/>
        <xdr:cNvSpPr>
          <a:spLocks noChangeAspect="1" noChangeArrowheads="1"/>
        </xdr:cNvSpPr>
      </xdr:nvSpPr>
      <xdr:spPr>
        <a:xfrm>
          <a:off x="13258800" y="27813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sp>
      <xdr:nvSpPr>
        <xdr:cNvPr id="15" name="图片 1"/>
        <xdr:cNvSpPr>
          <a:spLocks noChangeAspect="1" noChangeArrowheads="1"/>
        </xdr:cNvSpPr>
      </xdr:nvSpPr>
      <xdr:spPr>
        <a:xfrm>
          <a:off x="3495675" y="33528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9525</xdr:colOff>
      <xdr:row>9</xdr:row>
      <xdr:rowOff>9525</xdr:rowOff>
    </xdr:to>
    <xdr:sp>
      <xdr:nvSpPr>
        <xdr:cNvPr id="16" name="图片 1"/>
        <xdr:cNvSpPr>
          <a:spLocks noChangeAspect="1" noChangeArrowheads="1"/>
        </xdr:cNvSpPr>
      </xdr:nvSpPr>
      <xdr:spPr>
        <a:xfrm>
          <a:off x="13258800" y="33528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sp>
      <xdr:nvSpPr>
        <xdr:cNvPr id="17" name="图片 1"/>
        <xdr:cNvSpPr>
          <a:spLocks noChangeAspect="1" noChangeArrowheads="1"/>
        </xdr:cNvSpPr>
      </xdr:nvSpPr>
      <xdr:spPr>
        <a:xfrm>
          <a:off x="3495675" y="27813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sp>
      <xdr:nvSpPr>
        <xdr:cNvPr id="18" name="图片 1"/>
        <xdr:cNvSpPr>
          <a:spLocks noChangeAspect="1" noChangeArrowheads="1"/>
        </xdr:cNvSpPr>
      </xdr:nvSpPr>
      <xdr:spPr>
        <a:xfrm>
          <a:off x="3495675" y="33528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sp>
      <xdr:nvSpPr>
        <xdr:cNvPr id="19" name="图片 1"/>
        <xdr:cNvSpPr>
          <a:spLocks noChangeAspect="1" noChangeArrowheads="1"/>
        </xdr:cNvSpPr>
      </xdr:nvSpPr>
      <xdr:spPr>
        <a:xfrm>
          <a:off x="3495675" y="20574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sp>
      <xdr:nvSpPr>
        <xdr:cNvPr id="20" name="图片 1"/>
        <xdr:cNvSpPr>
          <a:spLocks noChangeAspect="1" noChangeArrowheads="1"/>
        </xdr:cNvSpPr>
      </xdr:nvSpPr>
      <xdr:spPr>
        <a:xfrm>
          <a:off x="3495675" y="20574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sp>
      <xdr:nvSpPr>
        <xdr:cNvPr id="21" name="图片 1"/>
        <xdr:cNvSpPr>
          <a:spLocks noChangeAspect="1" noChangeArrowheads="1"/>
        </xdr:cNvSpPr>
      </xdr:nvSpPr>
      <xdr:spPr>
        <a:xfrm>
          <a:off x="3495675" y="205740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opLeftCell="E1" workbookViewId="0">
      <pane ySplit="4" topLeftCell="A8" activePane="bottomLeft" state="frozen"/>
      <selection/>
      <selection pane="bottomLeft" activeCell="W12" sqref="W12"/>
    </sheetView>
  </sheetViews>
  <sheetFormatPr defaultColWidth="9" defaultRowHeight="13.5"/>
  <cols>
    <col min="1" max="1" width="5.25" customWidth="1"/>
    <col min="2" max="2" width="9.125" style="3" customWidth="1"/>
    <col min="3" max="3" width="11.125" style="4" customWidth="1"/>
    <col min="4" max="4" width="20.375" style="5" customWidth="1"/>
    <col min="5" max="5" width="8.375" style="4" customWidth="1"/>
    <col min="6" max="6" width="8.5" style="4" customWidth="1"/>
    <col min="7" max="7" width="6.375" style="4" customWidth="1"/>
    <col min="8" max="8" width="6.125" style="4" customWidth="1"/>
    <col min="9" max="22" width="6.375" style="4" customWidth="1"/>
    <col min="23" max="23" width="12" style="4" customWidth="1"/>
  </cols>
  <sheetData>
    <row r="1" ht="29.25" customHeight="1" spans="1:23">
      <c r="A1" s="7" t="s">
        <v>0</v>
      </c>
      <c r="B1" s="4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ht="17.25" customHeight="1" spans="1:23">
      <c r="A2" s="9"/>
      <c r="B2" s="10"/>
      <c r="V2" s="40"/>
      <c r="W2" s="4" t="s">
        <v>1</v>
      </c>
    </row>
    <row r="3" ht="39" customHeight="1" spans="1:23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4" t="s">
        <v>8</v>
      </c>
      <c r="H3" s="29" t="s">
        <v>9</v>
      </c>
      <c r="I3" s="14" t="s">
        <v>10</v>
      </c>
      <c r="J3" s="14" t="s">
        <v>11</v>
      </c>
      <c r="K3" s="14" t="s">
        <v>12</v>
      </c>
      <c r="L3" s="30" t="s">
        <v>13</v>
      </c>
      <c r="M3" s="14" t="s">
        <v>14</v>
      </c>
      <c r="N3" s="14" t="s">
        <v>15</v>
      </c>
      <c r="O3" s="14" t="s">
        <v>16</v>
      </c>
      <c r="P3" s="30" t="s">
        <v>17</v>
      </c>
      <c r="Q3" s="14" t="s">
        <v>18</v>
      </c>
      <c r="R3" s="30" t="s">
        <v>19</v>
      </c>
      <c r="S3" s="30" t="s">
        <v>20</v>
      </c>
      <c r="T3" s="14" t="s">
        <v>21</v>
      </c>
      <c r="U3" s="14" t="s">
        <v>22</v>
      </c>
      <c r="V3" s="14" t="s">
        <v>23</v>
      </c>
      <c r="W3" s="14" t="s">
        <v>24</v>
      </c>
    </row>
    <row r="4" ht="19.5" customHeight="1" spans="1:23">
      <c r="A4" s="11"/>
      <c r="B4" s="11"/>
      <c r="C4" s="11"/>
      <c r="D4" s="15"/>
      <c r="E4" s="11"/>
      <c r="F4" s="13"/>
      <c r="G4" s="14"/>
      <c r="H4" s="31"/>
      <c r="I4" s="14"/>
      <c r="J4" s="14"/>
      <c r="K4" s="14"/>
      <c r="L4" s="30"/>
      <c r="M4" s="14"/>
      <c r="N4" s="14"/>
      <c r="O4" s="14"/>
      <c r="P4" s="30"/>
      <c r="Q4" s="14"/>
      <c r="R4" s="30"/>
      <c r="S4" s="30"/>
      <c r="T4" s="14"/>
      <c r="U4" s="14"/>
      <c r="V4" s="14"/>
      <c r="W4" s="14"/>
    </row>
    <row r="5" s="1" customFormat="1" ht="45" customHeight="1" spans="1:23">
      <c r="A5" s="16"/>
      <c r="B5" s="16"/>
      <c r="C5" s="16"/>
      <c r="D5" s="16"/>
      <c r="E5" s="17"/>
      <c r="F5" s="18">
        <f>SUM(F6:F10)</f>
        <v>9544</v>
      </c>
      <c r="G5" s="18">
        <f>SUM(G6:G10)</f>
        <v>0</v>
      </c>
      <c r="H5" s="18">
        <f t="shared" ref="H5:V5" si="0">SUM(H6:H10)</f>
        <v>0</v>
      </c>
      <c r="I5" s="18">
        <f t="shared" si="0"/>
        <v>0</v>
      </c>
      <c r="J5" s="18">
        <f t="shared" si="0"/>
        <v>39</v>
      </c>
      <c r="K5" s="18">
        <f t="shared" si="0"/>
        <v>214</v>
      </c>
      <c r="L5" s="32">
        <f t="shared" si="0"/>
        <v>1163</v>
      </c>
      <c r="M5" s="18">
        <f t="shared" si="0"/>
        <v>620</v>
      </c>
      <c r="N5" s="18">
        <f t="shared" si="0"/>
        <v>544</v>
      </c>
      <c r="O5" s="18">
        <f t="shared" si="0"/>
        <v>592</v>
      </c>
      <c r="P5" s="32">
        <f t="shared" si="0"/>
        <v>335</v>
      </c>
      <c r="Q5" s="18">
        <f t="shared" si="0"/>
        <v>460</v>
      </c>
      <c r="R5" s="32">
        <f t="shared" si="0"/>
        <v>1734</v>
      </c>
      <c r="S5" s="32">
        <f t="shared" si="0"/>
        <v>2638</v>
      </c>
      <c r="T5" s="18">
        <f t="shared" si="0"/>
        <v>436</v>
      </c>
      <c r="U5" s="18">
        <f t="shared" si="0"/>
        <v>291</v>
      </c>
      <c r="V5" s="18">
        <f t="shared" si="0"/>
        <v>478</v>
      </c>
      <c r="W5" s="18">
        <f>SUM(W6:W6)</f>
        <v>0</v>
      </c>
    </row>
    <row r="6" s="2" customFormat="1" ht="66" customHeight="1" spans="1:23">
      <c r="A6" s="21" t="s">
        <v>25</v>
      </c>
      <c r="B6" s="19" t="s">
        <v>26</v>
      </c>
      <c r="C6" s="19" t="s">
        <v>27</v>
      </c>
      <c r="D6" s="46" t="s">
        <v>28</v>
      </c>
      <c r="E6" s="23" t="s">
        <v>29</v>
      </c>
      <c r="F6" s="18">
        <f>SUM(G6:V6)</f>
        <v>1371</v>
      </c>
      <c r="G6" s="20"/>
      <c r="H6" s="20"/>
      <c r="I6" s="20"/>
      <c r="J6" s="20">
        <v>6</v>
      </c>
      <c r="K6" s="20">
        <v>43.5</v>
      </c>
      <c r="L6" s="33">
        <v>177</v>
      </c>
      <c r="M6" s="20">
        <v>127.5</v>
      </c>
      <c r="N6" s="20">
        <v>103.5</v>
      </c>
      <c r="O6" s="20">
        <v>108</v>
      </c>
      <c r="P6" s="33">
        <v>45</v>
      </c>
      <c r="Q6" s="20">
        <v>82.5</v>
      </c>
      <c r="R6" s="33">
        <v>186</v>
      </c>
      <c r="S6" s="33">
        <v>282</v>
      </c>
      <c r="T6" s="20">
        <v>76.5</v>
      </c>
      <c r="U6" s="20">
        <v>54</v>
      </c>
      <c r="V6" s="20">
        <v>79.5</v>
      </c>
      <c r="W6" s="48" t="s">
        <v>30</v>
      </c>
    </row>
    <row r="7" s="2" customFormat="1" ht="63" customHeight="1" spans="1:23">
      <c r="A7" s="21" t="s">
        <v>31</v>
      </c>
      <c r="B7" s="19" t="s">
        <v>32</v>
      </c>
      <c r="C7" s="19" t="s">
        <v>27</v>
      </c>
      <c r="D7" s="22" t="s">
        <v>33</v>
      </c>
      <c r="E7" s="23" t="s">
        <v>34</v>
      </c>
      <c r="F7" s="18">
        <f>SUM(G7:V7)</f>
        <v>30</v>
      </c>
      <c r="G7" s="47"/>
      <c r="H7" s="47"/>
      <c r="I7" s="47"/>
      <c r="J7" s="20">
        <v>5</v>
      </c>
      <c r="K7" s="20"/>
      <c r="L7" s="33">
        <v>5</v>
      </c>
      <c r="M7" s="20"/>
      <c r="N7" s="20"/>
      <c r="O7" s="20">
        <v>10</v>
      </c>
      <c r="P7" s="33">
        <v>5</v>
      </c>
      <c r="Q7" s="20"/>
      <c r="R7" s="33"/>
      <c r="S7" s="33"/>
      <c r="T7" s="20"/>
      <c r="U7" s="20">
        <v>5</v>
      </c>
      <c r="V7" s="20"/>
      <c r="W7" s="41" t="s">
        <v>30</v>
      </c>
    </row>
    <row r="8" s="2" customFormat="1" ht="73" customHeight="1" spans="1:23">
      <c r="A8" s="21" t="s">
        <v>35</v>
      </c>
      <c r="B8" s="19" t="s">
        <v>26</v>
      </c>
      <c r="C8" s="19" t="s">
        <v>27</v>
      </c>
      <c r="D8" s="22" t="s">
        <v>36</v>
      </c>
      <c r="E8" s="23" t="s">
        <v>37</v>
      </c>
      <c r="F8" s="18">
        <f>SUM(G8:V8)</f>
        <v>4113</v>
      </c>
      <c r="G8" s="26"/>
      <c r="H8" s="26"/>
      <c r="I8" s="26"/>
      <c r="J8" s="26">
        <v>18</v>
      </c>
      <c r="K8" s="26">
        <v>130.5</v>
      </c>
      <c r="L8" s="33">
        <v>531</v>
      </c>
      <c r="M8" s="26">
        <v>382.5</v>
      </c>
      <c r="N8" s="26">
        <v>310.5</v>
      </c>
      <c r="O8" s="26">
        <v>324</v>
      </c>
      <c r="P8" s="33">
        <v>135</v>
      </c>
      <c r="Q8" s="26">
        <v>247.5</v>
      </c>
      <c r="R8" s="33">
        <v>558</v>
      </c>
      <c r="S8" s="33">
        <v>846</v>
      </c>
      <c r="T8" s="26">
        <v>229.5</v>
      </c>
      <c r="U8" s="26">
        <v>162</v>
      </c>
      <c r="V8" s="26">
        <v>238.5</v>
      </c>
      <c r="W8" s="41" t="s">
        <v>30</v>
      </c>
    </row>
    <row r="9" s="2" customFormat="1" ht="73" customHeight="1" spans="1:23">
      <c r="A9" s="21" t="s">
        <v>38</v>
      </c>
      <c r="B9" s="19" t="s">
        <v>32</v>
      </c>
      <c r="C9" s="19" t="s">
        <v>27</v>
      </c>
      <c r="D9" s="22" t="s">
        <v>39</v>
      </c>
      <c r="E9" s="23" t="s">
        <v>40</v>
      </c>
      <c r="F9" s="18">
        <f>SUM(G9:V9)</f>
        <v>950</v>
      </c>
      <c r="G9" s="26"/>
      <c r="H9" s="26"/>
      <c r="I9" s="26"/>
      <c r="J9" s="26"/>
      <c r="K9" s="26"/>
      <c r="L9" s="33">
        <v>70</v>
      </c>
      <c r="M9" s="26"/>
      <c r="N9" s="26"/>
      <c r="O9" s="26"/>
      <c r="P9" s="33">
        <v>30</v>
      </c>
      <c r="Q9" s="26"/>
      <c r="R9" s="33">
        <v>300</v>
      </c>
      <c r="S9" s="33">
        <v>550</v>
      </c>
      <c r="T9" s="26"/>
      <c r="U9" s="26"/>
      <c r="V9" s="26"/>
      <c r="W9" s="41" t="s">
        <v>30</v>
      </c>
    </row>
    <row r="10" s="2" customFormat="1" ht="63" customHeight="1" spans="1:23">
      <c r="A10" s="21" t="s">
        <v>41</v>
      </c>
      <c r="B10" s="19" t="s">
        <v>32</v>
      </c>
      <c r="C10" s="19" t="s">
        <v>27</v>
      </c>
      <c r="D10" s="22" t="s">
        <v>42</v>
      </c>
      <c r="E10" s="23" t="s">
        <v>43</v>
      </c>
      <c r="F10" s="18">
        <f>SUM(G10:V10)</f>
        <v>3080</v>
      </c>
      <c r="G10" s="47"/>
      <c r="H10" s="47"/>
      <c r="I10" s="47"/>
      <c r="J10" s="20">
        <v>10</v>
      </c>
      <c r="K10" s="20">
        <v>40</v>
      </c>
      <c r="L10" s="33">
        <v>380</v>
      </c>
      <c r="M10" s="20">
        <v>110</v>
      </c>
      <c r="N10" s="20">
        <v>130</v>
      </c>
      <c r="O10" s="20">
        <v>150</v>
      </c>
      <c r="P10" s="33">
        <v>120</v>
      </c>
      <c r="Q10" s="20">
        <v>130</v>
      </c>
      <c r="R10" s="33">
        <v>690</v>
      </c>
      <c r="S10" s="33">
        <v>960</v>
      </c>
      <c r="T10" s="20">
        <v>130</v>
      </c>
      <c r="U10" s="20">
        <v>70</v>
      </c>
      <c r="V10" s="20">
        <v>160</v>
      </c>
      <c r="W10" s="41"/>
    </row>
    <row r="12" spans="12:13">
      <c r="L12" s="4" t="s">
        <v>44</v>
      </c>
      <c r="M12" s="4">
        <f>L5+P5+R5+S5</f>
        <v>5870</v>
      </c>
    </row>
    <row r="13" spans="12:13">
      <c r="L13" s="4" t="s">
        <v>45</v>
      </c>
      <c r="M13" s="4">
        <f>J5+K5+M5+N5+O5+Q5+T5+U5+V5</f>
        <v>3674</v>
      </c>
    </row>
  </sheetData>
  <mergeCells count="26">
    <mergeCell ref="A1:W1"/>
    <mergeCell ref="A2:B2"/>
    <mergeCell ref="A5:E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rintOptions horizontalCentered="1"/>
  <pageMargins left="0.708333333333333" right="0.708333333333333" top="0.196527777777778" bottom="0.156944444444444" header="0.314583333333333" footer="0.314583333333333"/>
  <pageSetup paperSize="9" scale="7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Z16"/>
  <sheetViews>
    <sheetView tabSelected="1" topLeftCell="E1" workbookViewId="0">
      <pane ySplit="4" topLeftCell="A7" activePane="bottomLeft" state="frozen"/>
      <selection/>
      <selection pane="bottomLeft" activeCell="Y17" sqref="Y17"/>
    </sheetView>
  </sheetViews>
  <sheetFormatPr defaultColWidth="9" defaultRowHeight="13.5"/>
  <cols>
    <col min="1" max="1" width="5.25" customWidth="1"/>
    <col min="2" max="2" width="9.125" style="3" customWidth="1"/>
    <col min="3" max="3" width="11.125" style="4" customWidth="1"/>
    <col min="4" max="4" width="20.375" style="5" customWidth="1"/>
    <col min="5" max="5" width="9.5" style="4" customWidth="1"/>
    <col min="6" max="6" width="8.375" style="4" customWidth="1"/>
    <col min="7" max="7" width="8.5" style="4" customWidth="1"/>
    <col min="8" max="8" width="6.375" style="4" customWidth="1"/>
    <col min="9" max="9" width="6.125" style="4" customWidth="1"/>
    <col min="10" max="12" width="6.375" style="4" customWidth="1"/>
    <col min="13" max="13" width="6.375" style="6" customWidth="1"/>
    <col min="14" max="16" width="6.375" style="4" customWidth="1"/>
    <col min="17" max="17" width="6.375" style="6" customWidth="1"/>
    <col min="18" max="18" width="6.375" style="4" customWidth="1"/>
    <col min="19" max="20" width="6.375" style="6" customWidth="1"/>
    <col min="21" max="23" width="6.375" style="4" customWidth="1"/>
    <col min="24" max="24" width="12" style="4" customWidth="1"/>
  </cols>
  <sheetData>
    <row r="1" ht="29.25" customHeight="1" spans="1:24">
      <c r="A1" s="7" t="s">
        <v>46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28"/>
      <c r="N1" s="8"/>
      <c r="O1" s="8"/>
      <c r="P1" s="8"/>
      <c r="Q1" s="28"/>
      <c r="R1" s="8"/>
      <c r="S1" s="28"/>
      <c r="T1" s="28"/>
      <c r="U1" s="8"/>
      <c r="V1" s="8"/>
      <c r="W1" s="8"/>
      <c r="X1" s="8"/>
    </row>
    <row r="2" ht="17.25" customHeight="1" spans="1:24">
      <c r="A2" s="9"/>
      <c r="B2" s="10"/>
      <c r="W2" s="40"/>
      <c r="X2" s="4" t="s">
        <v>1</v>
      </c>
    </row>
    <row r="3" ht="39" customHeight="1" spans="1:24">
      <c r="A3" s="11" t="s">
        <v>47</v>
      </c>
      <c r="B3" s="11" t="s">
        <v>3</v>
      </c>
      <c r="C3" s="11" t="s">
        <v>4</v>
      </c>
      <c r="D3" s="12" t="s">
        <v>5</v>
      </c>
      <c r="E3" s="11" t="s">
        <v>48</v>
      </c>
      <c r="F3" s="11" t="s">
        <v>6</v>
      </c>
      <c r="G3" s="13" t="s">
        <v>7</v>
      </c>
      <c r="H3" s="14" t="s">
        <v>8</v>
      </c>
      <c r="I3" s="29" t="s">
        <v>9</v>
      </c>
      <c r="J3" s="14" t="s">
        <v>10</v>
      </c>
      <c r="K3" s="14" t="s">
        <v>11</v>
      </c>
      <c r="L3" s="14" t="s">
        <v>12</v>
      </c>
      <c r="M3" s="30" t="s">
        <v>49</v>
      </c>
      <c r="N3" s="14" t="s">
        <v>14</v>
      </c>
      <c r="O3" s="14" t="s">
        <v>15</v>
      </c>
      <c r="P3" s="14" t="s">
        <v>16</v>
      </c>
      <c r="Q3" s="30" t="s">
        <v>17</v>
      </c>
      <c r="R3" s="14" t="s">
        <v>18</v>
      </c>
      <c r="S3" s="30" t="s">
        <v>19</v>
      </c>
      <c r="T3" s="30" t="s">
        <v>20</v>
      </c>
      <c r="U3" s="14" t="s">
        <v>21</v>
      </c>
      <c r="V3" s="14" t="s">
        <v>22</v>
      </c>
      <c r="W3" s="14" t="s">
        <v>23</v>
      </c>
      <c r="X3" s="14" t="s">
        <v>24</v>
      </c>
    </row>
    <row r="4" ht="19.5" customHeight="1" spans="1:24">
      <c r="A4" s="11"/>
      <c r="B4" s="11"/>
      <c r="C4" s="11"/>
      <c r="D4" s="15"/>
      <c r="E4" s="11"/>
      <c r="F4" s="11"/>
      <c r="G4" s="13"/>
      <c r="H4" s="14"/>
      <c r="I4" s="31"/>
      <c r="J4" s="14"/>
      <c r="K4" s="14"/>
      <c r="L4" s="14"/>
      <c r="M4" s="30"/>
      <c r="N4" s="14"/>
      <c r="O4" s="14"/>
      <c r="P4" s="14"/>
      <c r="Q4" s="30"/>
      <c r="R4" s="14"/>
      <c r="S4" s="30"/>
      <c r="T4" s="30"/>
      <c r="U4" s="14"/>
      <c r="V4" s="14"/>
      <c r="W4" s="14"/>
      <c r="X4" s="14"/>
    </row>
    <row r="5" s="1" customFormat="1" ht="45" hidden="1" customHeight="1" spans="1:24">
      <c r="A5" s="16"/>
      <c r="B5" s="16"/>
      <c r="C5" s="16"/>
      <c r="D5" s="16"/>
      <c r="E5" s="16"/>
      <c r="F5" s="17"/>
      <c r="G5" s="18">
        <f>SUM(G7:G11)</f>
        <v>121089</v>
      </c>
      <c r="H5" s="18">
        <f t="shared" ref="H5:W5" si="0">SUM(H7:H11)</f>
        <v>0</v>
      </c>
      <c r="I5" s="18">
        <f t="shared" si="0"/>
        <v>0</v>
      </c>
      <c r="J5" s="18">
        <f t="shared" si="0"/>
        <v>0</v>
      </c>
      <c r="K5" s="18">
        <f t="shared" si="0"/>
        <v>1530</v>
      </c>
      <c r="L5" s="18">
        <f t="shared" si="0"/>
        <v>3072</v>
      </c>
      <c r="M5" s="32">
        <f t="shared" si="0"/>
        <v>17928</v>
      </c>
      <c r="N5" s="18">
        <f t="shared" si="0"/>
        <v>6161</v>
      </c>
      <c r="O5" s="18">
        <f t="shared" si="0"/>
        <v>6345</v>
      </c>
      <c r="P5" s="18">
        <f t="shared" si="0"/>
        <v>5443</v>
      </c>
      <c r="Q5" s="32">
        <f t="shared" si="0"/>
        <v>8852</v>
      </c>
      <c r="R5" s="18">
        <f t="shared" si="0"/>
        <v>5128</v>
      </c>
      <c r="S5" s="32">
        <f t="shared" si="0"/>
        <v>24825</v>
      </c>
      <c r="T5" s="32">
        <f t="shared" si="0"/>
        <v>28924</v>
      </c>
      <c r="U5" s="18">
        <f t="shared" si="0"/>
        <v>5061</v>
      </c>
      <c r="V5" s="18">
        <f t="shared" si="0"/>
        <v>2871</v>
      </c>
      <c r="W5" s="18">
        <f t="shared" si="0"/>
        <v>4949</v>
      </c>
      <c r="X5" s="18">
        <f>SUM(X7:X9)</f>
        <v>0</v>
      </c>
    </row>
    <row r="6" s="1" customFormat="1" ht="45" hidden="1" customHeight="1" spans="1:24">
      <c r="A6" s="16"/>
      <c r="B6" s="16"/>
      <c r="C6" s="16"/>
      <c r="D6" s="16"/>
      <c r="E6" s="16"/>
      <c r="F6" s="17"/>
      <c r="G6" s="18">
        <f>SUBTOTAL(9,H6:W6)</f>
        <v>0</v>
      </c>
      <c r="H6" s="18"/>
      <c r="I6" s="18"/>
      <c r="J6" s="18"/>
      <c r="K6" s="18">
        <f>SUBTOTAL(9,K7:K12)</f>
        <v>1530</v>
      </c>
      <c r="L6" s="18">
        <f t="shared" ref="L6:W6" si="1">SUBTOTAL(9,L7:L12)</f>
        <v>3072</v>
      </c>
      <c r="M6" s="18">
        <f t="shared" si="1"/>
        <v>18102</v>
      </c>
      <c r="N6" s="18">
        <f t="shared" si="1"/>
        <v>6161</v>
      </c>
      <c r="O6" s="18">
        <f t="shared" si="1"/>
        <v>6345</v>
      </c>
      <c r="P6" s="18">
        <f t="shared" si="1"/>
        <v>5443</v>
      </c>
      <c r="Q6" s="18">
        <f t="shared" si="1"/>
        <v>8981</v>
      </c>
      <c r="R6" s="18">
        <f t="shared" si="1"/>
        <v>5128</v>
      </c>
      <c r="S6" s="18">
        <f t="shared" si="1"/>
        <v>25040</v>
      </c>
      <c r="T6" s="18">
        <f t="shared" si="1"/>
        <v>29136</v>
      </c>
      <c r="U6" s="18">
        <f t="shared" si="1"/>
        <v>5061</v>
      </c>
      <c r="V6" s="18">
        <f t="shared" si="1"/>
        <v>2871</v>
      </c>
      <c r="W6" s="18">
        <f t="shared" si="1"/>
        <v>4949</v>
      </c>
      <c r="X6" s="18"/>
    </row>
    <row r="7" s="2" customFormat="1" ht="57" customHeight="1" spans="1:26">
      <c r="A7" s="19" t="s">
        <v>50</v>
      </c>
      <c r="B7" s="19" t="s">
        <v>32</v>
      </c>
      <c r="C7" s="19" t="s">
        <v>27</v>
      </c>
      <c r="D7" s="19" t="s">
        <v>51</v>
      </c>
      <c r="E7" s="19" t="s">
        <v>52</v>
      </c>
      <c r="F7" s="19" t="s">
        <v>53</v>
      </c>
      <c r="G7" s="18">
        <f t="shared" ref="G7:G12" si="2">SUM(H7:W7)</f>
        <v>40568</v>
      </c>
      <c r="H7" s="20"/>
      <c r="I7" s="20"/>
      <c r="J7" s="20"/>
      <c r="K7" s="20">
        <v>68</v>
      </c>
      <c r="L7" s="20">
        <v>735</v>
      </c>
      <c r="M7" s="33">
        <v>6988</v>
      </c>
      <c r="N7" s="20">
        <v>932</v>
      </c>
      <c r="O7" s="20">
        <v>1333</v>
      </c>
      <c r="P7" s="20">
        <v>422</v>
      </c>
      <c r="Q7" s="33">
        <v>3806</v>
      </c>
      <c r="R7" s="20">
        <v>542</v>
      </c>
      <c r="S7" s="33">
        <v>11072</v>
      </c>
      <c r="T7" s="33">
        <v>13216</v>
      </c>
      <c r="U7" s="20">
        <v>621</v>
      </c>
      <c r="V7" s="20">
        <v>334</v>
      </c>
      <c r="W7" s="20">
        <v>499</v>
      </c>
      <c r="X7" s="41" t="s">
        <v>54</v>
      </c>
      <c r="Z7" s="43"/>
    </row>
    <row r="8" s="2" customFormat="1" ht="57" customHeight="1" spans="1:25">
      <c r="A8" s="19" t="s">
        <v>50</v>
      </c>
      <c r="B8" s="19" t="s">
        <v>32</v>
      </c>
      <c r="C8" s="19" t="s">
        <v>27</v>
      </c>
      <c r="D8" s="19" t="s">
        <v>51</v>
      </c>
      <c r="E8" s="19" t="s">
        <v>52</v>
      </c>
      <c r="F8" s="19" t="s">
        <v>53</v>
      </c>
      <c r="G8" s="18">
        <f t="shared" si="2"/>
        <v>17775</v>
      </c>
      <c r="H8" s="20"/>
      <c r="I8" s="20"/>
      <c r="J8" s="20"/>
      <c r="K8" s="20">
        <v>36</v>
      </c>
      <c r="L8" s="20">
        <v>335</v>
      </c>
      <c r="M8" s="33">
        <v>2764</v>
      </c>
      <c r="N8" s="20">
        <v>997</v>
      </c>
      <c r="O8" s="20">
        <v>1067</v>
      </c>
      <c r="P8" s="20">
        <v>1247</v>
      </c>
      <c r="Q8" s="33">
        <v>432</v>
      </c>
      <c r="R8" s="20">
        <v>1375</v>
      </c>
      <c r="S8" s="33">
        <v>2504</v>
      </c>
      <c r="T8" s="33">
        <v>4598</v>
      </c>
      <c r="U8" s="20">
        <v>1019</v>
      </c>
      <c r="V8" s="20">
        <v>441</v>
      </c>
      <c r="W8" s="20">
        <v>960</v>
      </c>
      <c r="X8" s="41" t="s">
        <v>55</v>
      </c>
      <c r="Y8" s="44" t="s">
        <v>56</v>
      </c>
    </row>
    <row r="9" s="2" customFormat="1" ht="45" customHeight="1" spans="1:24">
      <c r="A9" s="21" t="s">
        <v>57</v>
      </c>
      <c r="B9" s="19" t="s">
        <v>26</v>
      </c>
      <c r="C9" s="19" t="s">
        <v>27</v>
      </c>
      <c r="D9" s="22" t="s">
        <v>58</v>
      </c>
      <c r="E9" s="19" t="s">
        <v>59</v>
      </c>
      <c r="F9" s="23" t="s">
        <v>60</v>
      </c>
      <c r="G9" s="18">
        <f t="shared" si="2"/>
        <v>16591</v>
      </c>
      <c r="H9" s="20"/>
      <c r="I9" s="20"/>
      <c r="J9" s="20"/>
      <c r="K9" s="20">
        <v>339</v>
      </c>
      <c r="L9" s="20">
        <v>626</v>
      </c>
      <c r="M9" s="33">
        <v>2140</v>
      </c>
      <c r="N9" s="20">
        <v>1066</v>
      </c>
      <c r="O9" s="20">
        <v>950</v>
      </c>
      <c r="P9" s="20">
        <v>1074</v>
      </c>
      <c r="Q9" s="33">
        <v>1498</v>
      </c>
      <c r="R9" s="20">
        <v>910</v>
      </c>
      <c r="S9" s="33">
        <v>2748</v>
      </c>
      <c r="T9" s="33">
        <v>2766</v>
      </c>
      <c r="U9" s="20">
        <v>990</v>
      </c>
      <c r="V9" s="20">
        <v>634</v>
      </c>
      <c r="W9" s="20">
        <v>850</v>
      </c>
      <c r="X9" s="41" t="s">
        <v>54</v>
      </c>
    </row>
    <row r="10" s="2" customFormat="1" ht="45" customHeight="1" spans="1:24">
      <c r="A10" s="21" t="s">
        <v>57</v>
      </c>
      <c r="B10" s="19" t="s">
        <v>26</v>
      </c>
      <c r="C10" s="19" t="s">
        <v>27</v>
      </c>
      <c r="D10" s="22" t="s">
        <v>58</v>
      </c>
      <c r="E10" s="19" t="s">
        <v>59</v>
      </c>
      <c r="F10" s="23" t="s">
        <v>61</v>
      </c>
      <c r="G10" s="18">
        <f t="shared" si="2"/>
        <v>661</v>
      </c>
      <c r="H10" s="20"/>
      <c r="I10" s="20"/>
      <c r="J10" s="20"/>
      <c r="K10" s="34">
        <v>68</v>
      </c>
      <c r="L10" s="34"/>
      <c r="M10" s="35">
        <v>22</v>
      </c>
      <c r="N10" s="34">
        <v>60</v>
      </c>
      <c r="O10" s="34">
        <v>60</v>
      </c>
      <c r="P10" s="34">
        <v>285</v>
      </c>
      <c r="Q10" s="35">
        <v>71</v>
      </c>
      <c r="R10" s="34">
        <v>25</v>
      </c>
      <c r="S10" s="35"/>
      <c r="T10" s="35"/>
      <c r="U10" s="34"/>
      <c r="V10" s="34">
        <v>15</v>
      </c>
      <c r="W10" s="34">
        <v>55</v>
      </c>
      <c r="X10" s="41" t="s">
        <v>54</v>
      </c>
    </row>
    <row r="11" s="2" customFormat="1" ht="45" customHeight="1" spans="1:26">
      <c r="A11" s="21" t="s">
        <v>62</v>
      </c>
      <c r="B11" s="19" t="s">
        <v>32</v>
      </c>
      <c r="C11" s="19" t="s">
        <v>27</v>
      </c>
      <c r="D11" s="22" t="s">
        <v>63</v>
      </c>
      <c r="E11" s="19" t="s">
        <v>64</v>
      </c>
      <c r="F11" s="24" t="s">
        <v>65</v>
      </c>
      <c r="G11" s="18">
        <f t="shared" si="2"/>
        <v>45494</v>
      </c>
      <c r="H11" s="20"/>
      <c r="I11" s="20"/>
      <c r="J11" s="20"/>
      <c r="K11" s="36">
        <v>1019</v>
      </c>
      <c r="L11" s="36">
        <v>1376</v>
      </c>
      <c r="M11" s="37">
        <v>6014</v>
      </c>
      <c r="N11" s="36">
        <v>3106</v>
      </c>
      <c r="O11" s="36">
        <v>2935</v>
      </c>
      <c r="P11" s="36">
        <v>2415</v>
      </c>
      <c r="Q11" s="37">
        <v>3045</v>
      </c>
      <c r="R11" s="36">
        <v>2276</v>
      </c>
      <c r="S11" s="37">
        <v>8501</v>
      </c>
      <c r="T11" s="37">
        <v>8344</v>
      </c>
      <c r="U11" s="36">
        <v>2431</v>
      </c>
      <c r="V11" s="42">
        <v>1447</v>
      </c>
      <c r="W11" s="36">
        <v>2585</v>
      </c>
      <c r="X11" s="41" t="s">
        <v>55</v>
      </c>
      <c r="Z11" s="43"/>
    </row>
    <row r="12" s="2" customFormat="1" ht="48" customHeight="1" spans="1:24">
      <c r="A12" s="25" t="s">
        <v>66</v>
      </c>
      <c r="B12" s="19" t="s">
        <v>26</v>
      </c>
      <c r="C12" s="19" t="s">
        <v>27</v>
      </c>
      <c r="D12" s="22" t="s">
        <v>67</v>
      </c>
      <c r="E12" s="19" t="s">
        <v>68</v>
      </c>
      <c r="F12" s="23" t="s">
        <v>69</v>
      </c>
      <c r="G12" s="18">
        <f t="shared" si="2"/>
        <v>730</v>
      </c>
      <c r="H12" s="26"/>
      <c r="I12" s="26"/>
      <c r="J12" s="26"/>
      <c r="K12" s="38"/>
      <c r="L12" s="38"/>
      <c r="M12" s="35">
        <v>174</v>
      </c>
      <c r="N12" s="38"/>
      <c r="O12" s="38"/>
      <c r="P12" s="38"/>
      <c r="Q12" s="35">
        <v>129</v>
      </c>
      <c r="R12" s="38"/>
      <c r="S12" s="35">
        <v>215</v>
      </c>
      <c r="T12" s="35">
        <v>212</v>
      </c>
      <c r="U12" s="38"/>
      <c r="V12" s="38"/>
      <c r="W12" s="38"/>
      <c r="X12" s="41" t="s">
        <v>54</v>
      </c>
    </row>
    <row r="13" spans="7:24">
      <c r="G13" s="4">
        <f>SUBTOTAL(9,H13:W13)</f>
        <v>0</v>
      </c>
      <c r="K13" s="4">
        <f>SUBTOTAL(9,K7:K12)</f>
        <v>1530</v>
      </c>
      <c r="L13" s="4">
        <f t="shared" ref="L13:W13" si="3">SUBTOTAL(9,L7:L12)</f>
        <v>3072</v>
      </c>
      <c r="M13" s="4">
        <f t="shared" si="3"/>
        <v>18102</v>
      </c>
      <c r="N13" s="4">
        <f t="shared" si="3"/>
        <v>6161</v>
      </c>
      <c r="O13" s="4">
        <f t="shared" si="3"/>
        <v>6345</v>
      </c>
      <c r="P13" s="4">
        <f t="shared" si="3"/>
        <v>5443</v>
      </c>
      <c r="Q13" s="4">
        <f t="shared" si="3"/>
        <v>8981</v>
      </c>
      <c r="R13" s="4">
        <f t="shared" si="3"/>
        <v>5128</v>
      </c>
      <c r="S13" s="4">
        <f t="shared" si="3"/>
        <v>25040</v>
      </c>
      <c r="T13" s="4">
        <f t="shared" si="3"/>
        <v>29136</v>
      </c>
      <c r="U13" s="4">
        <f t="shared" si="3"/>
        <v>5061</v>
      </c>
      <c r="V13" s="4">
        <f t="shared" si="3"/>
        <v>2871</v>
      </c>
      <c r="W13" s="4">
        <f t="shared" si="3"/>
        <v>4949</v>
      </c>
      <c r="X13" s="4" t="s">
        <v>54</v>
      </c>
    </row>
    <row r="14" spans="7:24">
      <c r="G14" s="27"/>
      <c r="K14" s="39">
        <f>SUBTOTAL(9,K8:K12)</f>
        <v>1462</v>
      </c>
      <c r="L14" s="39">
        <f t="shared" ref="L14:W14" si="4">SUBTOTAL(9,L8:L12)</f>
        <v>2337</v>
      </c>
      <c r="M14" s="39">
        <f t="shared" si="4"/>
        <v>11114</v>
      </c>
      <c r="N14" s="39">
        <f t="shared" si="4"/>
        <v>5229</v>
      </c>
      <c r="O14" s="39">
        <f t="shared" si="4"/>
        <v>5012</v>
      </c>
      <c r="P14" s="39">
        <f t="shared" si="4"/>
        <v>5021</v>
      </c>
      <c r="Q14" s="39">
        <f t="shared" si="4"/>
        <v>5175</v>
      </c>
      <c r="R14" s="39">
        <f t="shared" si="4"/>
        <v>4586</v>
      </c>
      <c r="S14" s="39">
        <f t="shared" si="4"/>
        <v>13968</v>
      </c>
      <c r="T14" s="39">
        <f t="shared" si="4"/>
        <v>15920</v>
      </c>
      <c r="U14" s="39">
        <f t="shared" si="4"/>
        <v>4440</v>
      </c>
      <c r="V14" s="39">
        <f t="shared" si="4"/>
        <v>2537</v>
      </c>
      <c r="W14" s="39">
        <f t="shared" si="4"/>
        <v>4450</v>
      </c>
      <c r="X14" s="4" t="s">
        <v>55</v>
      </c>
    </row>
    <row r="15" hidden="1" spans="13:14">
      <c r="M15" s="6" t="s">
        <v>44</v>
      </c>
      <c r="N15" s="4">
        <f>SUM(M5,Q5,S5,T5)</f>
        <v>80529</v>
      </c>
    </row>
    <row r="16" hidden="1" spans="13:14">
      <c r="M16" s="6" t="s">
        <v>70</v>
      </c>
      <c r="N16" s="4">
        <f>G5-N15</f>
        <v>40560</v>
      </c>
    </row>
  </sheetData>
  <autoFilter ref="A4:Y16">
    <filterColumn colId="23">
      <customFilters>
        <customFilter operator="equal" val="省级"/>
        <customFilter operator="equal" val="中央"/>
      </customFilters>
    </filterColumn>
    <extLst/>
  </autoFilter>
  <mergeCells count="27">
    <mergeCell ref="A1:G1"/>
    <mergeCell ref="A2:B2"/>
    <mergeCell ref="A5:F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 horizontalCentered="1"/>
  <pageMargins left="0.708333333333333" right="0.708333333333333" top="0.196527777777778" bottom="0.156944444444444" header="0.314583333333333" footer="0.314583333333333"/>
  <pageSetup paperSize="9" scale="7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市级</vt:lpstr>
      <vt:lpstr>中央、省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自在</cp:lastModifiedBy>
  <dcterms:created xsi:type="dcterms:W3CDTF">2006-09-13T11:21:00Z</dcterms:created>
  <cp:lastPrinted>2020-12-29T02:59:00Z</cp:lastPrinted>
  <dcterms:modified xsi:type="dcterms:W3CDTF">2022-03-28T06:59:29Z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C18A905BCF8E4BE1B259B4EFEBD8ECD2</vt:lpwstr>
  </property>
</Properties>
</file>