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3"/>
  </bookViews>
  <sheets>
    <sheet name="表4-1 地方政府债务限额及余额决算情况表" sheetId="1" r:id="rId1"/>
    <sheet name="表4-2 地方政府债券使用情况表（专项）" sheetId="2" r:id="rId2"/>
    <sheet name="表4-3地方政府债券使用情况表（一般）" sheetId="4" r:id="rId3"/>
    <sheet name="表4-4 地方政府债务发行及还本付息情况表" sheetId="3" r:id="rId4"/>
  </sheets>
  <calcPr calcId="144525"/>
</workbook>
</file>

<file path=xl/sharedStrings.xml><?xml version="1.0" encoding="utf-8"?>
<sst xmlns="http://schemas.openxmlformats.org/spreadsheetml/2006/main" count="573" uniqueCount="304">
  <si>
    <t>DEBT_T_XXGK_XEYE</t>
  </si>
  <si>
    <t xml:space="preserve"> AND T.AD_CODE_GK=3611 AND T.SET_YEAR_GK=2020</t>
  </si>
  <si>
    <t>上年债务限额及余额决算</t>
  </si>
  <si>
    <t>AD_CODE_GK#3611</t>
  </si>
  <si>
    <t>SET_YEAR_GK#2020</t>
  </si>
  <si>
    <t>SET_YEAR#2019</t>
  </si>
  <si>
    <t>AD_CODE#</t>
  </si>
  <si>
    <t>AD_NAME#</t>
  </si>
  <si>
    <t>YBXE_Y1#</t>
  </si>
  <si>
    <t>ZXXE_Y1#</t>
  </si>
  <si>
    <t>YBYE_Y1#</t>
  </si>
  <si>
    <t>ZXYE_Y1#</t>
  </si>
  <si>
    <t>表4-1</t>
  </si>
  <si>
    <t>3611 上饶市2019年地方政府债务限额及余额决算情况表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</si>
  <si>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</si>
  <si>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</si>
  <si>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</si>
  <si>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</si>
  <si>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</si>
  <si>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</si>
  <si>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</si>
  <si>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</si>
  <si>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</si>
  <si>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</si>
  <si>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</si>
  <si>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</si>
  <si>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</si>
  <si>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VALID#</t>
  </si>
  <si>
    <t>3611</t>
  </si>
  <si>
    <t xml:space="preserve">  上饶市</t>
  </si>
  <si>
    <t>361100</t>
  </si>
  <si>
    <t xml:space="preserve">    上饶市本级</t>
  </si>
  <si>
    <t>361102</t>
  </si>
  <si>
    <t xml:space="preserve">    信州区</t>
  </si>
  <si>
    <t>361103</t>
  </si>
  <si>
    <t xml:space="preserve">    三清山风景名胜区</t>
  </si>
  <si>
    <t>361121</t>
  </si>
  <si>
    <t xml:space="preserve">    广信区</t>
  </si>
  <si>
    <t>361122</t>
  </si>
  <si>
    <t xml:space="preserve">    广丰区</t>
  </si>
  <si>
    <t>361123</t>
  </si>
  <si>
    <t xml:space="preserve">    玉山县</t>
  </si>
  <si>
    <t>361124</t>
  </si>
  <si>
    <t xml:space="preserve">    铅山县</t>
  </si>
  <si>
    <t>361125</t>
  </si>
  <si>
    <t xml:space="preserve">    横峰县</t>
  </si>
  <si>
    <t>361126</t>
  </si>
  <si>
    <t xml:space="preserve">    弋阳县</t>
  </si>
  <si>
    <t>361127</t>
  </si>
  <si>
    <t xml:space="preserve">    余干县</t>
  </si>
  <si>
    <t>361128</t>
  </si>
  <si>
    <t xml:space="preserve">    鄱阳县</t>
  </si>
  <si>
    <t>361129</t>
  </si>
  <si>
    <t xml:space="preserve">    万年县</t>
  </si>
  <si>
    <t>361130</t>
  </si>
  <si>
    <t xml:space="preserve">    婺源县</t>
  </si>
  <si>
    <t>361131</t>
  </si>
  <si>
    <t xml:space="preserve">    上饶经济技术开发区</t>
  </si>
  <si>
    <t>361181</t>
  </si>
  <si>
    <t xml:space="preserve">    德兴市</t>
  </si>
  <si>
    <t>注：1.本表反映上一年度本地区、本级及分地区地方政府债务限额及余额决算数。</t>
  </si>
  <si>
    <t>2.本表由县级以上地方各级财政部门在同级人民代表大会常务委员会批准决算后二十日内公开。</t>
  </si>
  <si>
    <t>上饶市2019年新增专项债资金使用情况表</t>
  </si>
  <si>
    <t>单位：万元</t>
  </si>
  <si>
    <t>地区</t>
  </si>
  <si>
    <t>项目名称</t>
  </si>
  <si>
    <t>发行年度</t>
  </si>
  <si>
    <t>发行额度</t>
  </si>
  <si>
    <t>市本级（市直）</t>
  </si>
  <si>
    <t>上饶市中心城区城东胜利片区棚户区（城中村）二期综合改造项目</t>
  </si>
  <si>
    <t>庆丰路以东、长塘路以西原老铁路整合收储项目</t>
  </si>
  <si>
    <t>带湖景苑周边土地（庆丰路以西、信州大道以北和信州大道以北、章家村小组土地以东）土地储备项目</t>
  </si>
  <si>
    <t>市本级（上饶经开区）</t>
  </si>
  <si>
    <t>上饶经开区凤凰片区、旭日片区土地收储项目</t>
  </si>
  <si>
    <t>上饶经开区滨江片区土地收储项目</t>
  </si>
  <si>
    <t>信州区</t>
  </si>
  <si>
    <t>上饶市信州区2018年统筹整合资金推进高标准农田建设工程</t>
  </si>
  <si>
    <t>广信区</t>
  </si>
  <si>
    <t>棚户区改造</t>
  </si>
  <si>
    <t>土储专项债券</t>
  </si>
  <si>
    <t>2018年高标准农田建设</t>
  </si>
  <si>
    <t>广丰区</t>
  </si>
  <si>
    <t>广丰区2019年高标准农田建设</t>
  </si>
  <si>
    <t>广丰区棚户区改造项目</t>
  </si>
  <si>
    <t>广丰区东街明珠（二期）棚户区改造</t>
  </si>
  <si>
    <t>2019年土地储备项目</t>
  </si>
  <si>
    <t>玉山县</t>
  </si>
  <si>
    <t>高标准农田</t>
  </si>
  <si>
    <t>棚户区改造（城中村）莲塘片区、地泥周边国有工矿片区</t>
  </si>
  <si>
    <t>铅山县</t>
  </si>
  <si>
    <t>2018年高标准农田建设项目</t>
  </si>
  <si>
    <t>横峰县</t>
  </si>
  <si>
    <t>土地收储</t>
  </si>
  <si>
    <t>弋阳县</t>
  </si>
  <si>
    <t>高标准农田建设项目</t>
  </si>
  <si>
    <t>棚改项目</t>
  </si>
  <si>
    <t>土地储备</t>
  </si>
  <si>
    <t>余干县</t>
  </si>
  <si>
    <t>余干县城西创新创业产业园土地收储</t>
  </si>
  <si>
    <t>环琵琶湖城市棚户区（城中村）改造</t>
  </si>
  <si>
    <t>2019年余干县高标准农田项目</t>
  </si>
  <si>
    <t>鄱阳县</t>
  </si>
  <si>
    <t>城城北文旅片区</t>
  </si>
  <si>
    <t>城城北片区</t>
  </si>
  <si>
    <t>芦田工业园区扩园征地</t>
  </si>
  <si>
    <t>城北文旅片区（姜夔部分）土储项目</t>
  </si>
  <si>
    <t>城城北新区土地收储项目</t>
  </si>
  <si>
    <t>四十里街镇土地收储项目</t>
  </si>
  <si>
    <t>高标准农田建设</t>
  </si>
  <si>
    <t>万年县</t>
  </si>
  <si>
    <t>土地储备专项债券</t>
  </si>
  <si>
    <t>棚户区改造专项债券</t>
  </si>
  <si>
    <t>高标准农田建设专项债券</t>
  </si>
  <si>
    <t>婺源县</t>
  </si>
  <si>
    <t>婺源县2019年高标准农田建设</t>
  </si>
  <si>
    <t>城北新区项目</t>
  </si>
  <si>
    <t>婺源县2019年城市棚户区（危旧房）改造（老城朱子小区）项目（二期）</t>
  </si>
  <si>
    <t>德兴市</t>
  </si>
  <si>
    <t>德兴市高标准农田建设项目</t>
  </si>
  <si>
    <t>合计：</t>
  </si>
  <si>
    <t>上饶市2019年新增一般债资金使用情况表</t>
  </si>
  <si>
    <t>备注</t>
  </si>
  <si>
    <t>中国共产党信州区党史馆建设项目</t>
  </si>
  <si>
    <t>2020年12月经人大批准，债券调出金额1397万元</t>
  </si>
  <si>
    <t>上饶市信州区城镇污水管网和处理设施项目</t>
  </si>
  <si>
    <t>2020年12月经人大批准，债券调出金额1000万元</t>
  </si>
  <si>
    <t>上饶市信州区全民健身体育综合馆项目</t>
  </si>
  <si>
    <t>上饶市第十三（时乔）小学及幼儿园建设项目</t>
  </si>
  <si>
    <t>信州区三江排涝调蓄池黑臭水体治理（海绵城市）工程</t>
  </si>
  <si>
    <t>2020年12月经人大批准，债券调出金额800万元</t>
  </si>
  <si>
    <t>信州区新行政服务中心</t>
  </si>
  <si>
    <t>上饶市第十五小学扩建项目</t>
  </si>
  <si>
    <t>信州区公益性公墓</t>
  </si>
  <si>
    <t>城市功能与品质提升工程和创国卫项目</t>
  </si>
  <si>
    <t>老年活动中心项目建设</t>
  </si>
  <si>
    <t>2019年</t>
  </si>
  <si>
    <t>云霓路项目建设项目等</t>
  </si>
  <si>
    <t>文化馆项目建设</t>
  </si>
  <si>
    <t>丰溪国家乡村公园建设项目</t>
  </si>
  <si>
    <t>夏阳路项目建设</t>
  </si>
  <si>
    <t>政通路项目建设</t>
  </si>
  <si>
    <t>西关街道路改造项目建设</t>
  </si>
  <si>
    <t>档案馆项目建设</t>
  </si>
  <si>
    <t>芦洲大道整治提升项目建设</t>
  </si>
  <si>
    <t>芦洲大道北段道路改造项目</t>
  </si>
  <si>
    <t>203省道沿线综合整治项目</t>
  </si>
  <si>
    <t>学育路项目建设</t>
  </si>
  <si>
    <t>芦林大道综合改造项目</t>
  </si>
  <si>
    <t>永丰北大道延伸段等路面改造项目</t>
  </si>
  <si>
    <t>西关街改造、苏五路改造、十二小建设资项目</t>
  </si>
  <si>
    <t>丰溪河两岸提升改造工程项目</t>
  </si>
  <si>
    <t>上饶卫校建设项目</t>
  </si>
  <si>
    <t>西关街道改造工程项目进度款</t>
  </si>
  <si>
    <t>城中公园电力工程项目建设</t>
  </si>
  <si>
    <t>新南屏中学项目建设</t>
  </si>
  <si>
    <t>翠屏路、桑园东路项目建设</t>
  </si>
  <si>
    <t>永丰北大道延伸项目建设</t>
  </si>
  <si>
    <t>上广公路提升改造</t>
  </si>
  <si>
    <t>苏五公路项目建设</t>
  </si>
  <si>
    <t>大湖公路公路项目建设</t>
  </si>
  <si>
    <t>城南公交枢纽站项目建设</t>
  </si>
  <si>
    <t>城南充电柱项目建设</t>
  </si>
  <si>
    <t>老车队安置房二标段项目建设</t>
  </si>
  <si>
    <t>养村山公园(人防广场)项目建设</t>
  </si>
  <si>
    <t>姚西路桥项目建设</t>
  </si>
  <si>
    <t>城南绿地公园建设</t>
  </si>
  <si>
    <t>危桥改造项目</t>
  </si>
  <si>
    <t>2019年度</t>
  </si>
  <si>
    <t>G320沪瑞线玉山岩瑞至文成段公路改建工程项目</t>
  </si>
  <si>
    <t>新城路</t>
  </si>
  <si>
    <t>横三路</t>
  </si>
  <si>
    <t>横八路</t>
  </si>
  <si>
    <t>纵六路南延</t>
  </si>
  <si>
    <t>西龙北路</t>
  </si>
  <si>
    <t>玉山县城南片区污水管网建设项目</t>
  </si>
  <si>
    <t>玉山县10万吨日城市供水二期扩建项目</t>
  </si>
  <si>
    <t>河永快速通道公路工程</t>
  </si>
  <si>
    <t>铅山县车盘至北武夷风景区旅游公路改建工程</t>
  </si>
  <si>
    <t>铅山县城南席家村排水改造工程</t>
  </si>
  <si>
    <t>铅山县城生活污水管网改护建项目（2017-2020年）</t>
  </si>
  <si>
    <t>铅山县福纬三路道路工程</t>
  </si>
  <si>
    <t>铅山县工业园区2017年度拓园工程</t>
  </si>
  <si>
    <t>铅山县工业园区标准厂房及配套项目</t>
  </si>
  <si>
    <t>铅山县外环路铁路桥下积水改造工程项目</t>
  </si>
  <si>
    <t>铅山县县道X664八英线鲍家墩至英将段公路升级改造工程</t>
  </si>
  <si>
    <t>铅山县县道X638上鹅线青溪至鹅湖段路面改造工程</t>
  </si>
  <si>
    <t>上铅汽车产业基地标准化厂房项目土石方工程</t>
  </si>
  <si>
    <t>脱贫攻坚</t>
  </si>
  <si>
    <t>现代农业产业园区建设</t>
  </si>
  <si>
    <t>上窑口整村改造</t>
  </si>
  <si>
    <t>秀美乡村</t>
  </si>
  <si>
    <t>城市功能与品质提升</t>
  </si>
  <si>
    <t>弋阳县北入口道路畅通工程</t>
  </si>
  <si>
    <t>上万高速弋阳互通建设费</t>
  </si>
  <si>
    <t>2018易地扶贫搬迁项目</t>
  </si>
  <si>
    <t>方志敏公园工程</t>
  </si>
  <si>
    <t>凤凰大道二期</t>
  </si>
  <si>
    <t>生态公墓</t>
  </si>
  <si>
    <t>式平路北延下穿铁路立交工程</t>
  </si>
  <si>
    <t>弋阳县葛河流域综合治理工程(方志敏大道北延工程)</t>
  </si>
  <si>
    <t>城区道路综合改造提升项目建设</t>
  </si>
  <si>
    <t>余干县智慧天网物联感知体系+数字社区网络化采购</t>
  </si>
  <si>
    <t>余干县智慧天网及雪亮工程</t>
  </si>
  <si>
    <t>余干县雪亮工程</t>
  </si>
  <si>
    <t>省定余干县六个深度贫困村基础设施项目建设</t>
  </si>
  <si>
    <t>余黄一级公路中央分隔带</t>
  </si>
  <si>
    <t>全县农村公路项目建设</t>
  </si>
  <si>
    <t>鄱阳县义务教育均衡发展建设项目</t>
  </si>
  <si>
    <t>鄱阳县易地扶贫搬迁项目</t>
  </si>
  <si>
    <t>鄱阳县饶州北大道道路工程</t>
  </si>
  <si>
    <t>鄱阳县姜夔大道一期北段（二期）建设工程</t>
  </si>
  <si>
    <t>思源实验学校二期</t>
  </si>
  <si>
    <t>鄱阳县火车站新区一期建设工程</t>
  </si>
  <si>
    <t>姜夔大道三期工程项目</t>
  </si>
  <si>
    <t>中心城区城市双修项目</t>
  </si>
  <si>
    <t>朝阳路续建工程</t>
  </si>
  <si>
    <t>姜夔大道二期工程项目</t>
  </si>
  <si>
    <t>思源学校二期</t>
  </si>
  <si>
    <t>深度贫困村</t>
  </si>
  <si>
    <t>江西万年高新技术产业园区循环化改造项目</t>
  </si>
  <si>
    <t>万年县陈营镇、上坊乡一体化路网改造建设项目</t>
  </si>
  <si>
    <t>万年县城镇污水管网建设工程</t>
  </si>
  <si>
    <t>G353宁福线与S207蛟洵线路面大中修工程</t>
  </si>
  <si>
    <t>城南农贸市场</t>
  </si>
  <si>
    <t>万年县四好农村路建设工程</t>
  </si>
  <si>
    <t>万年县屠宰场建设</t>
  </si>
  <si>
    <t>上万高速万年连接线二期工程</t>
  </si>
  <si>
    <t>万年县石镇中心卫生院</t>
  </si>
  <si>
    <t>万年县综合福利院</t>
  </si>
  <si>
    <t>万年县第一中学、六0小学总部、智慧校园管理中心、万年县第三幼儿园</t>
  </si>
  <si>
    <t>S303浙临线婺源浙岭头至浙源段公路升级改建项目</t>
  </si>
  <si>
    <t>婺源县七里亭文化公园基础设施（二期）</t>
  </si>
  <si>
    <t>婺源县文公中学新建项目</t>
  </si>
  <si>
    <t>婺源县朱子第三幼儿园改造工程</t>
  </si>
  <si>
    <t>婺源县紫阳二小新建工程</t>
  </si>
  <si>
    <t>大中修项目</t>
  </si>
  <si>
    <t>李宅至港首公路</t>
  </si>
  <si>
    <t>百湖线达子岭至楼上楼至大洲段公路改造</t>
  </si>
  <si>
    <t>南门农贸市场</t>
  </si>
  <si>
    <t>市凤凰湖水源保护工程</t>
  </si>
  <si>
    <t>德兴南高速出口及北门至德兴经济开发区改造提升工程</t>
  </si>
  <si>
    <t>城东片区（二期）污水改造项目建设工程</t>
  </si>
  <si>
    <t>中国中医科学院（德兴）试验培训基地建设项目</t>
  </si>
  <si>
    <t>德兴市海口中心敬老院新建工程</t>
  </si>
  <si>
    <t>九景衢铁路新岗山站配套基础设施建设</t>
  </si>
  <si>
    <t>县道X122新工线九都至工业园区段养护大中修工程</t>
  </si>
  <si>
    <t>德兴市城区支线污水管网完善工程城东片区一期（里弄小巷）</t>
  </si>
  <si>
    <t>备注：按最初安排项目填写。项目若有调整，在备注中说明：XX年XX月经人大/省财政厅变更为XX项目。</t>
  </si>
  <si>
    <t>DEBT_T_XXGK_FX_HBFXJS</t>
  </si>
  <si>
    <t>AD_CODE#3611</t>
  </si>
  <si>
    <t>AD_NAME#3611 上饶市</t>
  </si>
  <si>
    <t>XM_TYPE#</t>
  </si>
  <si>
    <t>XM_NAME#</t>
  </si>
  <si>
    <t>AD_BDQ#</t>
  </si>
  <si>
    <t>AD_BJ#</t>
  </si>
  <si>
    <t>ROW_NUM#</t>
  </si>
  <si>
    <t>表4-3</t>
  </si>
  <si>
    <t>2019年地方政府债务发行及还本付息情况表</t>
  </si>
  <si>
    <t>项目</t>
  </si>
  <si>
    <t>本地区</t>
  </si>
  <si>
    <t>本级</t>
  </si>
  <si>
    <t>YE_Y2</t>
  </si>
  <si>
    <t>一、2018年末地方政府债务余额</t>
  </si>
  <si>
    <t>YBYE_Y2</t>
  </si>
  <si>
    <t xml:space="preserve">  其中：一般债务</t>
  </si>
  <si>
    <t>ZXYE_Y2</t>
  </si>
  <si>
    <t xml:space="preserve">     专项债务</t>
  </si>
  <si>
    <t>XE_Y2</t>
  </si>
  <si>
    <t>二、2018年地方政府债务限额</t>
  </si>
  <si>
    <t>YBXE_Y2</t>
  </si>
  <si>
    <t>ZXXE_Y2</t>
  </si>
  <si>
    <t>FXYB</t>
  </si>
  <si>
    <t>三、2019年地方政府债务发行决算数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</si>
  <si>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</si>
  <si>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</si>
  <si>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</si>
  <si>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</si>
  <si>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</si>
  <si>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</si>
  <si>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</si>
  <si>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</si>
  <si>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</si>
  <si>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</si>
  <si>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</si>
  <si>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</si>
  <si>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</si>
  <si>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</si>
  <si>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四、2019年地方政府债务还本决算数</t>
  </si>
  <si>
    <t>YBHB_Y1</t>
  </si>
  <si>
    <t xml:space="preserve">     一般债务</t>
  </si>
  <si>
    <t>ZXHB_Y1</t>
  </si>
  <si>
    <t>FX_Y1</t>
  </si>
  <si>
    <t>五、2019年地方政府债务付息决算数</t>
  </si>
  <si>
    <t>YBFX_Y1</t>
  </si>
  <si>
    <t>ZXFX_Y1</t>
  </si>
  <si>
    <t>YE_Y1</t>
  </si>
  <si>
    <t>六、2019年末地方政府债务余额决算数</t>
  </si>
  <si>
    <t>YBYE_Y1</t>
  </si>
  <si>
    <t>ZXYE_Y1</t>
  </si>
  <si>
    <t>XE_Y1</t>
  </si>
  <si>
    <t>七、2019年地方政府债务限额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</si>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</sst>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6">
    <numFmt numFmtId="176" formatCode="0.00_ "/>
    <numFmt numFmtId="44" formatCode="_ &quot;￥&quot;* #,##0.00_ ;_ &quot;￥&quot;* \-#,##0.00_ ;_ &quot;￥&quot;* &quot;-&quot;??_ ;_ @_ "/>
    <numFmt numFmtId="177" formatCode="0_ "/>
    <numFmt numFmtId="42" formatCode="_ &quot;￥&quot;* #,##0_ ;_ &quot;￥&quot;* \-#,##0_ ;_ &quot;￥&quot;* &quot;-&quot;_ ;_ @_ "/>
    <numFmt numFmtId="41" formatCode="_ * #,##0_ ;_ * \-#,##0_ ;_ * &quot;-&quot;_ ;_ @_ "/>
    <numFmt numFmtId="43" formatCode="_ * #,##0.00_ ;_ * \-#,##0.00_ ;_ * &quot;-&quot;??_ ;_ @_ "/>
  </numFmts>
  <fonts count="34">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rgb="FFFF0000"/>
      <name val="SimSun"/>
      <charset val="134"/>
    </font>
    <font>
      <sz val="11"/>
      <color theme="1"/>
      <name val="宋体"/>
      <charset val="134"/>
      <scheme val="minor"/>
    </font>
    <font>
      <b/>
      <sz val="20"/>
      <color theme="1"/>
      <name val="宋体"/>
      <charset val="134"/>
    </font>
    <font>
      <b/>
      <sz val="14"/>
      <color indexed="8"/>
      <name val="仿宋"/>
      <charset val="134"/>
    </font>
    <font>
      <sz val="11"/>
      <name val="宋体"/>
      <charset val="134"/>
    </font>
    <font>
      <sz val="11"/>
      <name val="宋体"/>
      <charset val="0"/>
    </font>
    <font>
      <b/>
      <sz val="11"/>
      <color theme="1"/>
      <name val="宋体"/>
      <charset val="134"/>
      <scheme val="minor"/>
    </font>
    <font>
      <b/>
      <sz val="22"/>
      <color indexed="8"/>
      <name val="宋体"/>
      <charset val="1"/>
      <scheme val="minor"/>
    </font>
    <font>
      <sz val="14"/>
      <color indexed="8"/>
      <name val="宋体"/>
      <charset val="134"/>
    </font>
    <font>
      <b/>
      <sz val="14"/>
      <color indexed="8"/>
      <name val="宋体"/>
      <charset val="134"/>
    </font>
    <font>
      <sz val="11"/>
      <color theme="1"/>
      <name val="宋体"/>
      <charset val="0"/>
      <scheme val="minor"/>
    </font>
    <font>
      <b/>
      <sz val="11"/>
      <color rgb="FFFFFFFF"/>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35">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15" fillId="8" borderId="0" applyNumberFormat="0" applyBorder="0" applyAlignment="0" applyProtection="0">
      <alignment vertical="center"/>
    </xf>
    <xf numFmtId="0" fontId="19" fillId="9" borderId="2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5" fillId="14" borderId="0" applyNumberFormat="0" applyBorder="0" applyAlignment="0" applyProtection="0">
      <alignment vertical="center"/>
    </xf>
    <xf numFmtId="0" fontId="22" fillId="15" borderId="0" applyNumberFormat="0" applyBorder="0" applyAlignment="0" applyProtection="0">
      <alignment vertical="center"/>
    </xf>
    <xf numFmtId="43" fontId="6" fillId="0" borderId="0" applyFont="0" applyFill="0" applyBorder="0" applyAlignment="0" applyProtection="0">
      <alignment vertical="center"/>
    </xf>
    <xf numFmtId="0" fontId="18" fillId="12" borderId="0" applyNumberFormat="0" applyBorder="0" applyAlignment="0" applyProtection="0">
      <alignment vertical="center"/>
    </xf>
    <xf numFmtId="0" fontId="23" fillId="0" borderId="0" applyNumberFormat="0" applyFill="0" applyBorder="0" applyAlignment="0" applyProtection="0">
      <alignment vertical="center"/>
    </xf>
    <xf numFmtId="9" fontId="6" fillId="0" borderId="0" applyFont="0" applyFill="0" applyBorder="0" applyAlignment="0" applyProtection="0">
      <alignment vertical="center"/>
    </xf>
    <xf numFmtId="0" fontId="24" fillId="0" borderId="0" applyNumberFormat="0" applyFill="0" applyBorder="0" applyAlignment="0" applyProtection="0">
      <alignment vertical="center"/>
    </xf>
    <xf numFmtId="0" fontId="6" fillId="17" borderId="30" applyNumberFormat="0" applyFont="0" applyAlignment="0" applyProtection="0">
      <alignment vertical="center"/>
    </xf>
    <xf numFmtId="0" fontId="18" fillId="20"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34" applyNumberFormat="0" applyFill="0" applyAlignment="0" applyProtection="0">
      <alignment vertical="center"/>
    </xf>
    <xf numFmtId="0" fontId="32" fillId="0" borderId="34" applyNumberFormat="0" applyFill="0" applyAlignment="0" applyProtection="0">
      <alignment vertical="center"/>
    </xf>
    <xf numFmtId="0" fontId="18" fillId="7" borderId="0" applyNumberFormat="0" applyBorder="0" applyAlignment="0" applyProtection="0">
      <alignment vertical="center"/>
    </xf>
    <xf numFmtId="0" fontId="21" fillId="0" borderId="29" applyNumberFormat="0" applyFill="0" applyAlignment="0" applyProtection="0">
      <alignment vertical="center"/>
    </xf>
    <xf numFmtId="0" fontId="18" fillId="24" borderId="0" applyNumberFormat="0" applyBorder="0" applyAlignment="0" applyProtection="0">
      <alignment vertical="center"/>
    </xf>
    <xf numFmtId="0" fontId="26" fillId="19" borderId="32" applyNumberFormat="0" applyAlignment="0" applyProtection="0">
      <alignment vertical="center"/>
    </xf>
    <xf numFmtId="0" fontId="33" fillId="19" borderId="28" applyNumberFormat="0" applyAlignment="0" applyProtection="0">
      <alignment vertical="center"/>
    </xf>
    <xf numFmtId="0" fontId="16" fillId="5" borderId="27" applyNumberFormat="0" applyAlignment="0" applyProtection="0">
      <alignment vertical="center"/>
    </xf>
    <xf numFmtId="0" fontId="15" fillId="23" borderId="0" applyNumberFormat="0" applyBorder="0" applyAlignment="0" applyProtection="0">
      <alignment vertical="center"/>
    </xf>
    <xf numFmtId="0" fontId="18" fillId="18" borderId="0" applyNumberFormat="0" applyBorder="0" applyAlignment="0" applyProtection="0">
      <alignment vertical="center"/>
    </xf>
    <xf numFmtId="0" fontId="25" fillId="0" borderId="31" applyNumberFormat="0" applyFill="0" applyAlignment="0" applyProtection="0">
      <alignment vertical="center"/>
    </xf>
    <xf numFmtId="0" fontId="27" fillId="0" borderId="33" applyNumberFormat="0" applyFill="0" applyAlignment="0" applyProtection="0">
      <alignment vertical="center"/>
    </xf>
    <xf numFmtId="0" fontId="17" fillId="6" borderId="0" applyNumberFormat="0" applyBorder="0" applyAlignment="0" applyProtection="0">
      <alignment vertical="center"/>
    </xf>
    <xf numFmtId="0" fontId="20" fillId="11" borderId="0" applyNumberFormat="0" applyBorder="0" applyAlignment="0" applyProtection="0">
      <alignment vertical="center"/>
    </xf>
    <xf numFmtId="0" fontId="15" fillId="16" borderId="0" applyNumberFormat="0" applyBorder="0" applyAlignment="0" applyProtection="0">
      <alignment vertical="center"/>
    </xf>
    <xf numFmtId="0" fontId="18" fillId="27" borderId="0" applyNumberFormat="0" applyBorder="0" applyAlignment="0" applyProtection="0">
      <alignment vertical="center"/>
    </xf>
    <xf numFmtId="0" fontId="15" fillId="13"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5" fillId="4" borderId="0" applyNumberFormat="0" applyBorder="0" applyAlignment="0" applyProtection="0">
      <alignment vertical="center"/>
    </xf>
    <xf numFmtId="0" fontId="18" fillId="21" borderId="0" applyNumberFormat="0" applyBorder="0" applyAlignment="0" applyProtection="0">
      <alignment vertical="center"/>
    </xf>
    <xf numFmtId="0" fontId="18" fillId="26"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1" borderId="0" applyNumberFormat="0" applyBorder="0" applyAlignment="0" applyProtection="0">
      <alignment vertical="center"/>
    </xf>
    <xf numFmtId="0" fontId="18" fillId="29" borderId="0" applyNumberFormat="0" applyBorder="0" applyAlignment="0" applyProtection="0">
      <alignment vertical="center"/>
    </xf>
    <xf numFmtId="0" fontId="15" fillId="10" borderId="0" applyNumberFormat="0" applyBorder="0" applyAlignment="0" applyProtection="0">
      <alignment vertical="center"/>
    </xf>
    <xf numFmtId="0" fontId="18" fillId="34" borderId="0" applyNumberFormat="0" applyBorder="0" applyAlignment="0" applyProtection="0">
      <alignment vertical="center"/>
    </xf>
  </cellStyleXfs>
  <cellXfs count="82">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0" xfId="0" applyNumberFormat="1" applyFont="1" applyBorder="1" applyAlignment="1">
      <alignment horizontal="right" vertical="center" wrapText="1"/>
    </xf>
    <xf numFmtId="4" fontId="5" fillId="0" borderId="5" xfId="0" applyNumberFormat="1" applyFont="1" applyBorder="1" applyAlignment="1">
      <alignment horizontal="right" vertical="center" wrapText="1"/>
    </xf>
    <xf numFmtId="4" fontId="5" fillId="0" borderId="4" xfId="0" applyNumberFormat="1" applyFont="1" applyBorder="1" applyAlignment="1">
      <alignment horizontal="right" vertical="center" wrapText="1"/>
    </xf>
    <xf numFmtId="0" fontId="4" fillId="0" borderId="7" xfId="0" applyFont="1" applyBorder="1" applyAlignment="1">
      <alignment horizontal="left" vertical="center" wrapText="1"/>
    </xf>
    <xf numFmtId="0" fontId="1" fillId="0" borderId="8" xfId="0" applyFont="1" applyBorder="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xf>
    <xf numFmtId="177" fontId="6" fillId="0" borderId="0" xfId="0" applyNumberFormat="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177" fontId="7" fillId="0" borderId="0" xfId="0" applyNumberFormat="1" applyFont="1" applyFill="1" applyAlignment="1">
      <alignment horizontal="center" vertical="center"/>
    </xf>
    <xf numFmtId="177" fontId="6" fillId="0" borderId="0" xfId="0" applyNumberFormat="1" applyFont="1" applyFill="1" applyAlignment="1">
      <alignment horizontal="center" vertical="center"/>
    </xf>
    <xf numFmtId="0" fontId="8" fillId="0" borderId="9" xfId="0"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176" fontId="9" fillId="0" borderId="9" xfId="0" applyNumberFormat="1" applyFont="1" applyFill="1" applyBorder="1" applyAlignment="1" applyProtection="1">
      <alignment horizontal="left" vertical="center" wrapText="1"/>
    </xf>
    <xf numFmtId="177" fontId="9" fillId="0" borderId="9" xfId="0" applyNumberFormat="1" applyFont="1" applyFill="1" applyBorder="1" applyAlignment="1" applyProtection="1">
      <alignment horizontal="center" vertical="center" wrapText="1"/>
    </xf>
    <xf numFmtId="176" fontId="9" fillId="0" borderId="9" xfId="0" applyNumberFormat="1" applyFont="1" applyFill="1" applyBorder="1" applyAlignment="1">
      <alignment horizontal="left" vertical="center" wrapText="1"/>
    </xf>
    <xf numFmtId="177"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177" fontId="10" fillId="0" borderId="9" xfId="0" applyNumberFormat="1" applyFont="1" applyFill="1" applyBorder="1" applyAlignment="1">
      <alignment horizontal="center" vertical="center" wrapText="1"/>
    </xf>
    <xf numFmtId="0" fontId="9" fillId="2" borderId="9" xfId="0" applyFont="1" applyFill="1" applyBorder="1" applyAlignment="1">
      <alignment horizontal="left" vertical="center" wrapText="1"/>
    </xf>
    <xf numFmtId="49" fontId="9" fillId="0" borderId="9" xfId="0" applyNumberFormat="1" applyFont="1" applyFill="1" applyBorder="1" applyAlignment="1">
      <alignment horizontal="left" vertical="center" wrapText="1"/>
    </xf>
    <xf numFmtId="0" fontId="9" fillId="3" borderId="9" xfId="0" applyNumberFormat="1" applyFont="1" applyFill="1" applyBorder="1" applyAlignment="1" applyProtection="1">
      <alignment horizontal="left" vertical="center" wrapText="1"/>
    </xf>
    <xf numFmtId="31" fontId="9" fillId="0" borderId="9" xfId="0" applyNumberFormat="1" applyFont="1" applyFill="1" applyBorder="1" applyAlignment="1">
      <alignment horizontal="center" vertical="center" wrapText="1"/>
    </xf>
    <xf numFmtId="177" fontId="9" fillId="3" borderId="9" xfId="0" applyNumberFormat="1" applyFont="1" applyFill="1" applyBorder="1" applyAlignment="1" applyProtection="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177" fontId="11" fillId="0" borderId="9" xfId="0" applyNumberFormat="1" applyFont="1" applyFill="1" applyBorder="1" applyAlignment="1">
      <alignment vertical="center"/>
    </xf>
    <xf numFmtId="0" fontId="6" fillId="0" borderId="9" xfId="0" applyFont="1" applyFill="1" applyBorder="1" applyAlignment="1">
      <alignment vertical="center"/>
    </xf>
    <xf numFmtId="0" fontId="6" fillId="0" borderId="0" xfId="0" applyFont="1" applyFill="1" applyAlignment="1">
      <alignment horizontal="center" vertical="center"/>
    </xf>
    <xf numFmtId="0" fontId="0"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right" vertical="center"/>
    </xf>
    <xf numFmtId="0" fontId="8" fillId="0" borderId="0" xfId="0" applyFont="1" applyFill="1" applyBorder="1" applyAlignment="1">
      <alignment horizontal="right" vertical="center" wrapText="1"/>
    </xf>
    <xf numFmtId="0" fontId="8" fillId="0" borderId="9" xfId="0" applyFont="1" applyFill="1" applyBorder="1" applyAlignment="1">
      <alignment horizontal="left" vertical="center" wrapText="1"/>
    </xf>
    <xf numFmtId="0" fontId="13" fillId="0" borderId="9" xfId="0" applyFont="1" applyFill="1" applyBorder="1" applyAlignment="1">
      <alignment horizontal="left" vertical="center"/>
    </xf>
    <xf numFmtId="0" fontId="13" fillId="0" borderId="9" xfId="0" applyFont="1" applyFill="1" applyBorder="1" applyAlignment="1">
      <alignment horizontal="left" vertical="center" wrapText="1"/>
    </xf>
    <xf numFmtId="0" fontId="13" fillId="0" borderId="9" xfId="0" applyFont="1" applyFill="1" applyBorder="1" applyAlignment="1">
      <alignment vertical="center" wrapText="1"/>
    </xf>
    <xf numFmtId="0" fontId="13" fillId="0" borderId="9" xfId="0" applyFont="1" applyFill="1" applyBorder="1" applyAlignment="1">
      <alignment horizontal="right" vertical="center"/>
    </xf>
    <xf numFmtId="0" fontId="13" fillId="0" borderId="9" xfId="0" applyFont="1" applyFill="1" applyBorder="1" applyAlignment="1">
      <alignment vertical="center"/>
    </xf>
    <xf numFmtId="0" fontId="13" fillId="0" borderId="9" xfId="0" applyNumberFormat="1" applyFont="1" applyFill="1" applyBorder="1" applyAlignment="1">
      <alignment vertical="center" wrapText="1"/>
    </xf>
    <xf numFmtId="0" fontId="13"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righ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0" xfId="0" applyFont="1" applyBorder="1" applyAlignment="1">
      <alignment vertical="center" wrapText="1"/>
    </xf>
    <xf numFmtId="0" fontId="4" fillId="0" borderId="23"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4"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pane ySplit="9" topLeftCell="A10" activePane="bottomLeft" state="frozen"/>
      <selection/>
      <selection pane="bottomLeft" activeCell="E11" sqref="E11"/>
    </sheetView>
  </sheetViews>
  <sheetFormatPr defaultColWidth="10" defaultRowHeight="13.5"/>
  <cols>
    <col min="1" max="2" width="9" hidden="1"/>
    <col min="3" max="3" width="23.075" customWidth="1"/>
    <col min="4" max="5" width="25.2416666666667" customWidth="1"/>
    <col min="6" max="9" width="23.075" customWidth="1"/>
    <col min="10" max="10" width="9.76666666666667"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64" t="s">
        <v>15</v>
      </c>
      <c r="D7" s="65" t="s">
        <v>16</v>
      </c>
      <c r="E7" s="65"/>
      <c r="F7" s="65"/>
      <c r="G7" s="66" t="s">
        <v>17</v>
      </c>
      <c r="H7" s="66"/>
      <c r="I7" s="66"/>
    </row>
    <row r="8" ht="17.05" customHeight="1" spans="1:9">
      <c r="A8" s="1">
        <v>0</v>
      </c>
      <c r="C8" s="64"/>
      <c r="D8" s="67"/>
      <c r="E8" s="68" t="s">
        <v>18</v>
      </c>
      <c r="F8" s="69" t="s">
        <v>19</v>
      </c>
      <c r="G8" s="70"/>
      <c r="H8" s="68" t="s">
        <v>18</v>
      </c>
      <c r="I8" s="80" t="s">
        <v>19</v>
      </c>
    </row>
    <row r="9" ht="19.9" customHeight="1" spans="1:9">
      <c r="A9" s="1">
        <v>0</v>
      </c>
      <c r="C9" s="71" t="s">
        <v>20</v>
      </c>
      <c r="D9" s="72" t="s">
        <v>21</v>
      </c>
      <c r="E9" s="73" t="s">
        <v>22</v>
      </c>
      <c r="F9" s="74" t="s">
        <v>23</v>
      </c>
      <c r="G9" s="72" t="s">
        <v>24</v>
      </c>
      <c r="H9" s="73" t="s">
        <v>25</v>
      </c>
      <c r="I9" s="81" t="s">
        <v>26</v>
      </c>
    </row>
    <row r="10" ht="19.9" customHeight="1" spans="1:9">
      <c r="A10" s="1" t="s">
        <v>27</v>
      </c>
      <c r="B10" s="75" t="s">
        <v>28</v>
      </c>
      <c r="C10" s="76" t="s">
        <v>29</v>
      </c>
      <c r="D10" s="77">
        <v>623.879138</v>
      </c>
      <c r="E10" s="78">
        <v>381.062793</v>
      </c>
      <c r="F10" s="79">
        <v>242.816345</v>
      </c>
      <c r="G10" s="77">
        <v>515.8298155329</v>
      </c>
      <c r="H10" s="77">
        <v>307.3641072829</v>
      </c>
      <c r="I10" s="78">
        <v>208.46570825</v>
      </c>
    </row>
    <row r="11" ht="19.9" customHeight="1" spans="1:9">
      <c r="A11" s="1" t="s">
        <v>27</v>
      </c>
      <c r="B11" s="75" t="s">
        <v>30</v>
      </c>
      <c r="C11" s="76" t="s">
        <v>31</v>
      </c>
      <c r="D11" s="77">
        <v>237.571618</v>
      </c>
      <c r="E11" s="78">
        <v>166.5562</v>
      </c>
      <c r="F11" s="79">
        <v>71.015418</v>
      </c>
      <c r="G11" s="77">
        <v>160.4370831519</v>
      </c>
      <c r="H11" s="77">
        <v>117.7070581519</v>
      </c>
      <c r="I11" s="78">
        <v>42.730025</v>
      </c>
    </row>
    <row r="12" ht="19.9" customHeight="1" spans="1:9">
      <c r="A12" s="1" t="s">
        <v>27</v>
      </c>
      <c r="B12" s="75" t="s">
        <v>32</v>
      </c>
      <c r="C12" s="76" t="s">
        <v>33</v>
      </c>
      <c r="D12" s="77">
        <v>30.6267</v>
      </c>
      <c r="E12" s="78">
        <v>21.069</v>
      </c>
      <c r="F12" s="79">
        <v>9.5577</v>
      </c>
      <c r="G12" s="77">
        <v>27.8039714</v>
      </c>
      <c r="H12" s="77">
        <v>18.5278214</v>
      </c>
      <c r="I12" s="78">
        <v>9.27615</v>
      </c>
    </row>
    <row r="13" ht="19.9" customHeight="1" spans="1:9">
      <c r="A13" s="1" t="s">
        <v>27</v>
      </c>
      <c r="B13" s="75" t="s">
        <v>34</v>
      </c>
      <c r="C13" s="76" t="s">
        <v>35</v>
      </c>
      <c r="D13" s="77">
        <v>0</v>
      </c>
      <c r="E13" s="78">
        <v>0</v>
      </c>
      <c r="F13" s="79">
        <v>0</v>
      </c>
      <c r="G13" s="77">
        <v>4.69996</v>
      </c>
      <c r="H13" s="77">
        <v>4.69996</v>
      </c>
      <c r="I13" s="78">
        <v>0</v>
      </c>
    </row>
    <row r="14" ht="19.9" customHeight="1" spans="1:9">
      <c r="A14" s="1" t="s">
        <v>27</v>
      </c>
      <c r="B14" s="75" t="s">
        <v>36</v>
      </c>
      <c r="C14" s="76" t="s">
        <v>37</v>
      </c>
      <c r="D14" s="77">
        <v>40.658456</v>
      </c>
      <c r="E14" s="78">
        <v>26.290856</v>
      </c>
      <c r="F14" s="79">
        <v>14.3676</v>
      </c>
      <c r="G14" s="77">
        <v>32.28984457</v>
      </c>
      <c r="H14" s="77">
        <v>18.42146957</v>
      </c>
      <c r="I14" s="78">
        <v>13.868375</v>
      </c>
    </row>
    <row r="15" ht="19.9" customHeight="1" spans="1:9">
      <c r="A15" s="1" t="s">
        <v>27</v>
      </c>
      <c r="B15" s="75" t="s">
        <v>38</v>
      </c>
      <c r="C15" s="76" t="s">
        <v>39</v>
      </c>
      <c r="D15" s="77">
        <v>46.751419</v>
      </c>
      <c r="E15" s="78">
        <v>28.768419</v>
      </c>
      <c r="F15" s="79">
        <v>17.983</v>
      </c>
      <c r="G15" s="77">
        <v>37.043467</v>
      </c>
      <c r="H15" s="77">
        <v>22.276905</v>
      </c>
      <c r="I15" s="78">
        <v>14.766562</v>
      </c>
    </row>
    <row r="16" ht="19.9" customHeight="1" spans="1:9">
      <c r="A16" s="1" t="s">
        <v>27</v>
      </c>
      <c r="B16" s="75" t="s">
        <v>40</v>
      </c>
      <c r="C16" s="76" t="s">
        <v>41</v>
      </c>
      <c r="D16" s="77">
        <v>27.3724</v>
      </c>
      <c r="E16" s="78">
        <v>12.3206</v>
      </c>
      <c r="F16" s="79">
        <v>15.0518</v>
      </c>
      <c r="G16" s="77">
        <v>22.3081188496</v>
      </c>
      <c r="H16" s="77">
        <v>10.3220150996</v>
      </c>
      <c r="I16" s="78">
        <v>11.98610375</v>
      </c>
    </row>
    <row r="17" ht="19.9" customHeight="1" spans="1:9">
      <c r="A17" s="1" t="s">
        <v>27</v>
      </c>
      <c r="B17" s="75" t="s">
        <v>42</v>
      </c>
      <c r="C17" s="76" t="s">
        <v>43</v>
      </c>
      <c r="D17" s="77">
        <v>22.695018</v>
      </c>
      <c r="E17" s="78">
        <v>12.193174</v>
      </c>
      <c r="F17" s="79">
        <v>10.501844</v>
      </c>
      <c r="G17" s="77">
        <v>16.8681509</v>
      </c>
      <c r="H17" s="77">
        <v>10.6114209</v>
      </c>
      <c r="I17" s="78">
        <v>6.25673</v>
      </c>
    </row>
    <row r="18" ht="19.9" customHeight="1" spans="1:9">
      <c r="A18" s="1" t="s">
        <v>27</v>
      </c>
      <c r="B18" s="75" t="s">
        <v>44</v>
      </c>
      <c r="C18" s="76" t="s">
        <v>45</v>
      </c>
      <c r="D18" s="77">
        <v>19.7482</v>
      </c>
      <c r="E18" s="78">
        <v>8.8587</v>
      </c>
      <c r="F18" s="79">
        <v>10.8895</v>
      </c>
      <c r="G18" s="77">
        <v>17.0193393136</v>
      </c>
      <c r="H18" s="77">
        <v>7.8258393136</v>
      </c>
      <c r="I18" s="78">
        <v>9.1935</v>
      </c>
    </row>
    <row r="19" ht="19.9" customHeight="1" spans="1:9">
      <c r="A19" s="1" t="s">
        <v>27</v>
      </c>
      <c r="B19" s="75" t="s">
        <v>46</v>
      </c>
      <c r="C19" s="76" t="s">
        <v>47</v>
      </c>
      <c r="D19" s="77">
        <v>25.640175</v>
      </c>
      <c r="E19" s="78">
        <v>13.909475</v>
      </c>
      <c r="F19" s="79">
        <v>11.7307</v>
      </c>
      <c r="G19" s="77">
        <v>22.7774075</v>
      </c>
      <c r="H19" s="77">
        <v>11.1803575</v>
      </c>
      <c r="I19" s="78">
        <v>11.59705</v>
      </c>
    </row>
    <row r="20" ht="19.9" customHeight="1" spans="1:9">
      <c r="A20" s="1" t="s">
        <v>27</v>
      </c>
      <c r="B20" s="75" t="s">
        <v>48</v>
      </c>
      <c r="C20" s="76" t="s">
        <v>49</v>
      </c>
      <c r="D20" s="77">
        <v>38.117721</v>
      </c>
      <c r="E20" s="78">
        <v>20.360338</v>
      </c>
      <c r="F20" s="79">
        <v>17.757383</v>
      </c>
      <c r="G20" s="77">
        <v>33.04191</v>
      </c>
      <c r="H20" s="77">
        <v>17.47183</v>
      </c>
      <c r="I20" s="78">
        <v>15.57008</v>
      </c>
    </row>
    <row r="21" ht="19.9" customHeight="1" spans="1:9">
      <c r="A21" s="1" t="s">
        <v>27</v>
      </c>
      <c r="B21" s="75" t="s">
        <v>50</v>
      </c>
      <c r="C21" s="76" t="s">
        <v>51</v>
      </c>
      <c r="D21" s="77">
        <v>44.48383</v>
      </c>
      <c r="E21" s="78">
        <v>19.24783</v>
      </c>
      <c r="F21" s="79">
        <v>25.236</v>
      </c>
      <c r="G21" s="77">
        <v>39.37861</v>
      </c>
      <c r="H21" s="77">
        <v>16.23086</v>
      </c>
      <c r="I21" s="78">
        <v>23.14775</v>
      </c>
    </row>
    <row r="22" ht="19.9" customHeight="1" spans="1:9">
      <c r="A22" s="1" t="s">
        <v>27</v>
      </c>
      <c r="B22" s="75" t="s">
        <v>52</v>
      </c>
      <c r="C22" s="76" t="s">
        <v>53</v>
      </c>
      <c r="D22" s="77">
        <v>26.591924</v>
      </c>
      <c r="E22" s="78">
        <v>9.111224</v>
      </c>
      <c r="F22" s="79">
        <v>17.4807</v>
      </c>
      <c r="G22" s="77">
        <v>24.307329</v>
      </c>
      <c r="H22" s="77">
        <v>8.63398</v>
      </c>
      <c r="I22" s="78">
        <v>15.673349</v>
      </c>
    </row>
    <row r="23" ht="19.9" customHeight="1" spans="1:9">
      <c r="A23" s="1" t="s">
        <v>27</v>
      </c>
      <c r="B23" s="75" t="s">
        <v>54</v>
      </c>
      <c r="C23" s="76" t="s">
        <v>55</v>
      </c>
      <c r="D23" s="77">
        <v>28.44552</v>
      </c>
      <c r="E23" s="78">
        <v>19.05022</v>
      </c>
      <c r="F23" s="79">
        <v>9.3953</v>
      </c>
      <c r="G23" s="77">
        <v>26.76434</v>
      </c>
      <c r="H23" s="77">
        <v>17.75519</v>
      </c>
      <c r="I23" s="78">
        <v>9.00915</v>
      </c>
    </row>
    <row r="24" ht="19.9" customHeight="1" spans="1:9">
      <c r="A24" s="1" t="s">
        <v>27</v>
      </c>
      <c r="B24" s="75" t="s">
        <v>56</v>
      </c>
      <c r="C24" s="76" t="s">
        <v>57</v>
      </c>
      <c r="D24" s="77">
        <v>0</v>
      </c>
      <c r="E24" s="78">
        <v>0</v>
      </c>
      <c r="F24" s="79">
        <v>0</v>
      </c>
      <c r="G24" s="77">
        <v>25.7678</v>
      </c>
      <c r="H24" s="77">
        <v>7.2234</v>
      </c>
      <c r="I24" s="78">
        <v>18.5444</v>
      </c>
    </row>
    <row r="25" ht="19.9" customHeight="1" spans="1:9">
      <c r="A25" s="1" t="s">
        <v>27</v>
      </c>
      <c r="B25" s="75" t="s">
        <v>58</v>
      </c>
      <c r="C25" s="76" t="s">
        <v>59</v>
      </c>
      <c r="D25" s="77">
        <v>35.176157</v>
      </c>
      <c r="E25" s="78">
        <v>23.326757</v>
      </c>
      <c r="F25" s="79">
        <v>11.8494</v>
      </c>
      <c r="G25" s="77">
        <v>25.3224838478</v>
      </c>
      <c r="H25" s="77">
        <v>18.4760003478</v>
      </c>
      <c r="I25" s="78">
        <v>6.8464835</v>
      </c>
    </row>
    <row r="26" ht="14.3" customHeight="1" spans="1:9">
      <c r="A26" s="1">
        <v>0</v>
      </c>
      <c r="C26" s="19" t="s">
        <v>60</v>
      </c>
      <c r="D26" s="19"/>
      <c r="E26" s="19"/>
      <c r="F26" s="19"/>
      <c r="G26" s="19"/>
      <c r="H26" s="19"/>
      <c r="I26" s="19"/>
    </row>
    <row r="27" ht="14.3" customHeight="1" spans="1:9">
      <c r="A27" s="1">
        <v>0</v>
      </c>
      <c r="C27" s="1" t="s">
        <v>61</v>
      </c>
      <c r="D27" s="1"/>
      <c r="E27" s="1"/>
      <c r="F27" s="1"/>
      <c r="G27" s="1"/>
      <c r="H27" s="1"/>
      <c r="I27" s="1"/>
    </row>
  </sheetData>
  <mergeCells count="6">
    <mergeCell ref="C5:I5"/>
    <mergeCell ref="D7:F7"/>
    <mergeCell ref="G7:I7"/>
    <mergeCell ref="C26:I26"/>
    <mergeCell ref="C27:I27"/>
    <mergeCell ref="C7:C8"/>
  </mergeCells>
  <pageMargins left="0.75" right="0.828000009059906"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workbookViewId="0">
      <pane xSplit="1" ySplit="3" topLeftCell="B37" activePane="bottomRight" state="frozen"/>
      <selection/>
      <selection pane="topRight"/>
      <selection pane="bottomLeft"/>
      <selection pane="bottomRight" activeCell="A43" sqref="A43:C43"/>
    </sheetView>
  </sheetViews>
  <sheetFormatPr defaultColWidth="10" defaultRowHeight="13.5" outlineLevelCol="3"/>
  <cols>
    <col min="2" max="2" width="53" customWidth="1"/>
    <col min="3" max="3" width="10" hidden="1" customWidth="1"/>
    <col min="4" max="4" width="16.25" style="48" customWidth="1"/>
  </cols>
  <sheetData>
    <row r="1" ht="46" customHeight="1" spans="1:4">
      <c r="A1" s="49" t="s">
        <v>62</v>
      </c>
      <c r="B1" s="49"/>
      <c r="C1" s="49"/>
      <c r="D1" s="50"/>
    </row>
    <row r="2" ht="24" customHeight="1" spans="1:4">
      <c r="A2" s="49"/>
      <c r="B2" s="49"/>
      <c r="C2" s="49"/>
      <c r="D2" s="51" t="s">
        <v>63</v>
      </c>
    </row>
    <row r="3" ht="37.5" spans="1:4">
      <c r="A3" s="27" t="s">
        <v>64</v>
      </c>
      <c r="B3" s="52" t="s">
        <v>65</v>
      </c>
      <c r="C3" s="27" t="s">
        <v>66</v>
      </c>
      <c r="D3" s="27" t="s">
        <v>67</v>
      </c>
    </row>
    <row r="4" ht="37.5" spans="1:4">
      <c r="A4" s="53" t="s">
        <v>68</v>
      </c>
      <c r="B4" s="54" t="s">
        <v>69</v>
      </c>
      <c r="C4" s="55">
        <v>2019</v>
      </c>
      <c r="D4" s="56">
        <v>15000</v>
      </c>
    </row>
    <row r="5" ht="18.75" spans="1:4">
      <c r="A5" s="53" t="s">
        <v>68</v>
      </c>
      <c r="B5" s="54" t="s">
        <v>70</v>
      </c>
      <c r="C5" s="57">
        <v>2019</v>
      </c>
      <c r="D5" s="56">
        <v>30389</v>
      </c>
    </row>
    <row r="6" ht="56.25" spans="1:4">
      <c r="A6" s="53" t="s">
        <v>68</v>
      </c>
      <c r="B6" s="54" t="s">
        <v>71</v>
      </c>
      <c r="C6" s="57">
        <v>2019</v>
      </c>
      <c r="D6" s="56">
        <v>32956</v>
      </c>
    </row>
    <row r="7" ht="18.75" spans="1:4">
      <c r="A7" s="53" t="s">
        <v>72</v>
      </c>
      <c r="B7" s="58" t="s">
        <v>73</v>
      </c>
      <c r="C7" s="57">
        <v>2019</v>
      </c>
      <c r="D7" s="56">
        <v>30000</v>
      </c>
    </row>
    <row r="8" ht="18.75" spans="1:4">
      <c r="A8" s="53" t="s">
        <v>72</v>
      </c>
      <c r="B8" s="58" t="s">
        <v>74</v>
      </c>
      <c r="C8" s="57">
        <v>2019</v>
      </c>
      <c r="D8" s="56">
        <v>33000</v>
      </c>
    </row>
    <row r="9" ht="18.75" spans="1:4">
      <c r="A9" s="53" t="s">
        <v>75</v>
      </c>
      <c r="B9" s="53" t="s">
        <v>76</v>
      </c>
      <c r="C9" s="57">
        <v>2019</v>
      </c>
      <c r="D9" s="56">
        <v>371</v>
      </c>
    </row>
    <row r="10" ht="18.75" spans="1:4">
      <c r="A10" s="53" t="s">
        <v>77</v>
      </c>
      <c r="B10" s="53" t="s">
        <v>78</v>
      </c>
      <c r="C10" s="57">
        <v>2019</v>
      </c>
      <c r="D10" s="56">
        <v>30570</v>
      </c>
    </row>
    <row r="11" ht="18.75" spans="1:4">
      <c r="A11" s="53" t="s">
        <v>77</v>
      </c>
      <c r="B11" s="53" t="s">
        <v>79</v>
      </c>
      <c r="C11" s="57">
        <v>2019</v>
      </c>
      <c r="D11" s="56">
        <v>12000</v>
      </c>
    </row>
    <row r="12" ht="18.75" spans="1:4">
      <c r="A12" s="53" t="s">
        <v>77</v>
      </c>
      <c r="B12" s="53" t="s">
        <v>80</v>
      </c>
      <c r="C12" s="57">
        <v>2019</v>
      </c>
      <c r="D12" s="56">
        <v>1544</v>
      </c>
    </row>
    <row r="13" ht="18.75" spans="1:4">
      <c r="A13" s="53" t="s">
        <v>81</v>
      </c>
      <c r="B13" s="53" t="s">
        <v>82</v>
      </c>
      <c r="C13" s="57">
        <v>2019</v>
      </c>
      <c r="D13" s="56">
        <v>721</v>
      </c>
    </row>
    <row r="14" ht="18.75" spans="1:4">
      <c r="A14" s="53" t="s">
        <v>81</v>
      </c>
      <c r="B14" s="53" t="s">
        <v>83</v>
      </c>
      <c r="C14" s="57">
        <v>2019</v>
      </c>
      <c r="D14" s="56">
        <v>25398</v>
      </c>
    </row>
    <row r="15" ht="18.75" spans="1:4">
      <c r="A15" s="53" t="s">
        <v>81</v>
      </c>
      <c r="B15" s="53" t="s">
        <v>84</v>
      </c>
      <c r="C15" s="57">
        <v>2019</v>
      </c>
      <c r="D15" s="56">
        <v>4489</v>
      </c>
    </row>
    <row r="16" ht="18.75" spans="1:4">
      <c r="A16" s="53" t="s">
        <v>81</v>
      </c>
      <c r="B16" s="53" t="s">
        <v>85</v>
      </c>
      <c r="C16" s="57">
        <v>2019</v>
      </c>
      <c r="D16" s="56">
        <v>9781</v>
      </c>
    </row>
    <row r="17" ht="18.75" spans="1:4">
      <c r="A17" s="53" t="s">
        <v>86</v>
      </c>
      <c r="B17" s="53" t="s">
        <v>87</v>
      </c>
      <c r="C17" s="57">
        <v>2019</v>
      </c>
      <c r="D17" s="56">
        <v>2470</v>
      </c>
    </row>
    <row r="18" ht="18.75" spans="1:4">
      <c r="A18" s="53" t="s">
        <v>86</v>
      </c>
      <c r="B18" s="53" t="s">
        <v>88</v>
      </c>
      <c r="C18" s="57">
        <v>2019</v>
      </c>
      <c r="D18" s="56">
        <v>28527</v>
      </c>
    </row>
    <row r="19" ht="18.75" spans="1:4">
      <c r="A19" s="53" t="s">
        <v>89</v>
      </c>
      <c r="B19" s="53" t="s">
        <v>90</v>
      </c>
      <c r="C19" s="57">
        <v>2019</v>
      </c>
      <c r="D19" s="56">
        <v>5586</v>
      </c>
    </row>
    <row r="20" ht="18.75" spans="1:4">
      <c r="A20" s="57" t="s">
        <v>91</v>
      </c>
      <c r="B20" s="57" t="s">
        <v>92</v>
      </c>
      <c r="C20" s="57">
        <v>2019</v>
      </c>
      <c r="D20" s="56">
        <v>8296</v>
      </c>
    </row>
    <row r="21" ht="18.75" spans="1:4">
      <c r="A21" s="57" t="s">
        <v>91</v>
      </c>
      <c r="B21" s="57" t="s">
        <v>78</v>
      </c>
      <c r="C21" s="57">
        <v>2019</v>
      </c>
      <c r="D21" s="56">
        <v>13185</v>
      </c>
    </row>
    <row r="22" ht="18.75" spans="1:4">
      <c r="A22" s="57" t="s">
        <v>91</v>
      </c>
      <c r="B22" s="57" t="s">
        <v>87</v>
      </c>
      <c r="C22" s="57">
        <v>2019</v>
      </c>
      <c r="D22" s="56">
        <v>1163</v>
      </c>
    </row>
    <row r="23" ht="18.75" spans="1:4">
      <c r="A23" s="53" t="s">
        <v>93</v>
      </c>
      <c r="B23" s="53" t="s">
        <v>94</v>
      </c>
      <c r="C23" s="57">
        <v>2019</v>
      </c>
      <c r="D23" s="56">
        <v>3294</v>
      </c>
    </row>
    <row r="24" ht="18.75" spans="1:4">
      <c r="A24" s="53" t="s">
        <v>93</v>
      </c>
      <c r="B24" s="53" t="s">
        <v>95</v>
      </c>
      <c r="C24" s="57">
        <v>2019</v>
      </c>
      <c r="D24" s="56">
        <v>15001</v>
      </c>
    </row>
    <row r="25" ht="18.75" spans="1:4">
      <c r="A25" s="53" t="s">
        <v>93</v>
      </c>
      <c r="B25" s="53" t="s">
        <v>96</v>
      </c>
      <c r="C25" s="57">
        <v>2019</v>
      </c>
      <c r="D25" s="56">
        <v>11020</v>
      </c>
    </row>
    <row r="26" ht="18.75" spans="1:4">
      <c r="A26" s="53" t="s">
        <v>97</v>
      </c>
      <c r="B26" s="53" t="s">
        <v>98</v>
      </c>
      <c r="C26" s="57">
        <v>2019</v>
      </c>
      <c r="D26" s="56">
        <v>21764</v>
      </c>
    </row>
    <row r="27" ht="18.75" spans="1:4">
      <c r="A27" s="53" t="s">
        <v>97</v>
      </c>
      <c r="B27" s="53" t="s">
        <v>99</v>
      </c>
      <c r="C27" s="57">
        <v>2019</v>
      </c>
      <c r="D27" s="56">
        <v>15569</v>
      </c>
    </row>
    <row r="28" ht="18.75" spans="1:4">
      <c r="A28" s="53" t="s">
        <v>97</v>
      </c>
      <c r="B28" s="53" t="s">
        <v>100</v>
      </c>
      <c r="C28" s="57">
        <v>2019</v>
      </c>
      <c r="D28" s="56">
        <v>16468</v>
      </c>
    </row>
    <row r="29" ht="18.75" spans="1:4">
      <c r="A29" s="53" t="s">
        <v>101</v>
      </c>
      <c r="B29" s="53" t="s">
        <v>102</v>
      </c>
      <c r="C29" s="59">
        <v>2019</v>
      </c>
      <c r="D29" s="56">
        <v>16465</v>
      </c>
    </row>
    <row r="30" ht="18.75" spans="1:4">
      <c r="A30" s="53" t="s">
        <v>101</v>
      </c>
      <c r="B30" s="53" t="s">
        <v>103</v>
      </c>
      <c r="C30" s="59">
        <v>2019</v>
      </c>
      <c r="D30" s="56">
        <v>5000</v>
      </c>
    </row>
    <row r="31" ht="18.75" spans="1:4">
      <c r="A31" s="53" t="s">
        <v>101</v>
      </c>
      <c r="B31" s="53" t="s">
        <v>104</v>
      </c>
      <c r="C31" s="59">
        <v>2019</v>
      </c>
      <c r="D31" s="56">
        <v>4500</v>
      </c>
    </row>
    <row r="32" ht="18.75" spans="1:4">
      <c r="A32" s="53" t="s">
        <v>101</v>
      </c>
      <c r="B32" s="53" t="s">
        <v>105</v>
      </c>
      <c r="C32" s="59">
        <v>2019</v>
      </c>
      <c r="D32" s="56">
        <v>10134</v>
      </c>
    </row>
    <row r="33" ht="18.75" spans="1:4">
      <c r="A33" s="53" t="s">
        <v>101</v>
      </c>
      <c r="B33" s="53" t="s">
        <v>106</v>
      </c>
      <c r="C33" s="59">
        <v>2019</v>
      </c>
      <c r="D33" s="56">
        <v>3000</v>
      </c>
    </row>
    <row r="34" ht="18.75" spans="1:4">
      <c r="A34" s="53" t="s">
        <v>101</v>
      </c>
      <c r="B34" s="53" t="s">
        <v>107</v>
      </c>
      <c r="C34" s="59">
        <v>2019</v>
      </c>
      <c r="D34" s="56">
        <v>1600</v>
      </c>
    </row>
    <row r="35" ht="18.75" spans="1:4">
      <c r="A35" s="53" t="s">
        <v>101</v>
      </c>
      <c r="B35" s="53" t="s">
        <v>108</v>
      </c>
      <c r="C35" s="59">
        <v>2019</v>
      </c>
      <c r="D35" s="56">
        <v>17353</v>
      </c>
    </row>
    <row r="36" ht="18.75" spans="1:4">
      <c r="A36" s="53" t="s">
        <v>109</v>
      </c>
      <c r="B36" s="53" t="s">
        <v>110</v>
      </c>
      <c r="C36" s="59">
        <v>2019</v>
      </c>
      <c r="D36" s="56">
        <v>45582</v>
      </c>
    </row>
    <row r="37" ht="18.75" spans="1:4">
      <c r="A37" s="53" t="s">
        <v>109</v>
      </c>
      <c r="B37" s="53" t="s">
        <v>111</v>
      </c>
      <c r="C37" s="59">
        <v>2019</v>
      </c>
      <c r="D37" s="56">
        <v>14253</v>
      </c>
    </row>
    <row r="38" ht="18.75" spans="1:4">
      <c r="A38" s="53" t="s">
        <v>109</v>
      </c>
      <c r="B38" s="53" t="s">
        <v>112</v>
      </c>
      <c r="C38" s="59">
        <v>2019</v>
      </c>
      <c r="D38" s="56">
        <v>4498</v>
      </c>
    </row>
    <row r="39" ht="18.75" spans="1:4">
      <c r="A39" s="53" t="s">
        <v>113</v>
      </c>
      <c r="B39" s="53" t="s">
        <v>114</v>
      </c>
      <c r="C39" s="59">
        <v>2019</v>
      </c>
      <c r="D39" s="56">
        <v>870</v>
      </c>
    </row>
    <row r="40" ht="18.75" spans="1:4">
      <c r="A40" s="53" t="s">
        <v>113</v>
      </c>
      <c r="B40" s="53" t="s">
        <v>115</v>
      </c>
      <c r="C40" s="59">
        <v>2019</v>
      </c>
      <c r="D40" s="56">
        <v>6792</v>
      </c>
    </row>
    <row r="41" ht="18.75" spans="1:4">
      <c r="A41" s="53" t="s">
        <v>113</v>
      </c>
      <c r="B41" s="53" t="s">
        <v>116</v>
      </c>
      <c r="C41" s="59">
        <v>2019</v>
      </c>
      <c r="D41" s="56">
        <v>17668</v>
      </c>
    </row>
    <row r="42" ht="18.75" spans="1:4">
      <c r="A42" s="53" t="s">
        <v>117</v>
      </c>
      <c r="B42" s="53" t="s">
        <v>118</v>
      </c>
      <c r="C42" s="59">
        <v>2019</v>
      </c>
      <c r="D42" s="56">
        <v>1853</v>
      </c>
    </row>
    <row r="43" ht="18.75" spans="1:4">
      <c r="A43" s="60" t="s">
        <v>119</v>
      </c>
      <c r="B43" s="61"/>
      <c r="C43" s="62"/>
      <c r="D43" s="63">
        <v>518130</v>
      </c>
    </row>
  </sheetData>
  <mergeCells count="2">
    <mergeCell ref="A1:D1"/>
    <mergeCell ref="A43:C43"/>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7"/>
  <sheetViews>
    <sheetView workbookViewId="0">
      <selection activeCell="A1" sqref="$A1:$XFD1048576"/>
    </sheetView>
  </sheetViews>
  <sheetFormatPr defaultColWidth="9" defaultRowHeight="13.5" outlineLevelCol="4"/>
  <cols>
    <col min="1" max="1" width="16" style="20" customWidth="1"/>
    <col min="2" max="2" width="32.375" style="21" customWidth="1"/>
    <col min="3" max="3" width="12.625" style="20" hidden="1" customWidth="1"/>
    <col min="4" max="4" width="19.125" style="22" customWidth="1"/>
    <col min="5" max="16384" width="9" style="20"/>
  </cols>
  <sheetData>
    <row r="1" s="20" customFormat="1" ht="33" customHeight="1" spans="1:5">
      <c r="A1" s="23" t="s">
        <v>120</v>
      </c>
      <c r="B1" s="24"/>
      <c r="C1" s="23"/>
      <c r="D1" s="25"/>
      <c r="E1" s="23"/>
    </row>
    <row r="2" s="20" customFormat="1" spans="2:5">
      <c r="B2" s="21"/>
      <c r="D2" s="26"/>
      <c r="E2" s="20" t="s">
        <v>63</v>
      </c>
    </row>
    <row r="3" s="20" customFormat="1" ht="18.75" spans="1:5">
      <c r="A3" s="27" t="s">
        <v>64</v>
      </c>
      <c r="B3" s="27" t="s">
        <v>65</v>
      </c>
      <c r="C3" s="27" t="s">
        <v>66</v>
      </c>
      <c r="D3" s="28" t="s">
        <v>67</v>
      </c>
      <c r="E3" s="27" t="s">
        <v>121</v>
      </c>
    </row>
    <row r="4" s="20" customFormat="1" ht="81" spans="1:5">
      <c r="A4" s="29" t="s">
        <v>75</v>
      </c>
      <c r="B4" s="30" t="s">
        <v>122</v>
      </c>
      <c r="C4" s="29">
        <v>2019</v>
      </c>
      <c r="D4" s="31">
        <v>1397</v>
      </c>
      <c r="E4" s="29" t="s">
        <v>123</v>
      </c>
    </row>
    <row r="5" s="20" customFormat="1" ht="81" spans="1:5">
      <c r="A5" s="29" t="s">
        <v>75</v>
      </c>
      <c r="B5" s="30" t="s">
        <v>124</v>
      </c>
      <c r="C5" s="29">
        <v>2019</v>
      </c>
      <c r="D5" s="31">
        <v>1000</v>
      </c>
      <c r="E5" s="29" t="s">
        <v>125</v>
      </c>
    </row>
    <row r="6" s="20" customFormat="1" ht="27" spans="1:5">
      <c r="A6" s="29" t="s">
        <v>75</v>
      </c>
      <c r="B6" s="30" t="s">
        <v>126</v>
      </c>
      <c r="C6" s="29">
        <v>2019</v>
      </c>
      <c r="D6" s="31">
        <v>1500</v>
      </c>
      <c r="E6" s="29"/>
    </row>
    <row r="7" s="20" customFormat="1" ht="27" spans="1:5">
      <c r="A7" s="29" t="s">
        <v>75</v>
      </c>
      <c r="B7" s="30" t="s">
        <v>127</v>
      </c>
      <c r="C7" s="29">
        <v>2019</v>
      </c>
      <c r="D7" s="31">
        <v>795</v>
      </c>
      <c r="E7" s="29"/>
    </row>
    <row r="8" s="20" customFormat="1" ht="81" spans="1:5">
      <c r="A8" s="29" t="s">
        <v>75</v>
      </c>
      <c r="B8" s="30" t="s">
        <v>128</v>
      </c>
      <c r="C8" s="29">
        <v>2019</v>
      </c>
      <c r="D8" s="31">
        <v>800</v>
      </c>
      <c r="E8" s="29" t="s">
        <v>129</v>
      </c>
    </row>
    <row r="9" s="20" customFormat="1" spans="1:5">
      <c r="A9" s="29" t="s">
        <v>75</v>
      </c>
      <c r="B9" s="30" t="s">
        <v>130</v>
      </c>
      <c r="C9" s="29">
        <v>2019</v>
      </c>
      <c r="D9" s="31">
        <v>1100</v>
      </c>
      <c r="E9" s="29"/>
    </row>
    <row r="10" s="20" customFormat="1" spans="1:5">
      <c r="A10" s="29" t="s">
        <v>75</v>
      </c>
      <c r="B10" s="30" t="s">
        <v>131</v>
      </c>
      <c r="C10" s="29">
        <v>2019</v>
      </c>
      <c r="D10" s="31">
        <v>800</v>
      </c>
      <c r="E10" s="29"/>
    </row>
    <row r="11" s="20" customFormat="1" spans="1:5">
      <c r="A11" s="29" t="s">
        <v>75</v>
      </c>
      <c r="B11" s="30" t="s">
        <v>132</v>
      </c>
      <c r="C11" s="29">
        <v>2019</v>
      </c>
      <c r="D11" s="31">
        <v>800</v>
      </c>
      <c r="E11" s="29"/>
    </row>
    <row r="12" s="20" customFormat="1" ht="27" spans="1:5">
      <c r="A12" s="29" t="s">
        <v>77</v>
      </c>
      <c r="B12" s="32" t="s">
        <v>133</v>
      </c>
      <c r="C12" s="33">
        <v>2019</v>
      </c>
      <c r="D12" s="33">
        <v>20635</v>
      </c>
      <c r="E12" s="29"/>
    </row>
    <row r="13" s="20" customFormat="1" spans="1:5">
      <c r="A13" s="29" t="s">
        <v>81</v>
      </c>
      <c r="B13" s="34" t="s">
        <v>134</v>
      </c>
      <c r="C13" s="29" t="s">
        <v>135</v>
      </c>
      <c r="D13" s="33">
        <v>200</v>
      </c>
      <c r="E13" s="29"/>
    </row>
    <row r="14" s="20" customFormat="1" spans="1:5">
      <c r="A14" s="29" t="s">
        <v>81</v>
      </c>
      <c r="B14" s="34" t="s">
        <v>136</v>
      </c>
      <c r="C14" s="29" t="s">
        <v>135</v>
      </c>
      <c r="D14" s="33">
        <v>322</v>
      </c>
      <c r="E14" s="29"/>
    </row>
    <row r="15" s="20" customFormat="1" spans="1:5">
      <c r="A15" s="29" t="s">
        <v>81</v>
      </c>
      <c r="B15" s="34" t="s">
        <v>137</v>
      </c>
      <c r="C15" s="29" t="s">
        <v>135</v>
      </c>
      <c r="D15" s="33">
        <v>340</v>
      </c>
      <c r="E15" s="29"/>
    </row>
    <row r="16" s="20" customFormat="1" spans="1:5">
      <c r="A16" s="29" t="s">
        <v>81</v>
      </c>
      <c r="B16" s="34" t="s">
        <v>138</v>
      </c>
      <c r="C16" s="29" t="s">
        <v>135</v>
      </c>
      <c r="D16" s="33">
        <v>1450</v>
      </c>
      <c r="E16" s="29"/>
    </row>
    <row r="17" s="20" customFormat="1" spans="1:5">
      <c r="A17" s="29" t="s">
        <v>81</v>
      </c>
      <c r="B17" s="34" t="s">
        <v>139</v>
      </c>
      <c r="C17" s="29" t="s">
        <v>135</v>
      </c>
      <c r="D17" s="33">
        <v>100</v>
      </c>
      <c r="E17" s="29"/>
    </row>
    <row r="18" s="20" customFormat="1" spans="1:5">
      <c r="A18" s="29" t="s">
        <v>81</v>
      </c>
      <c r="B18" s="34" t="s">
        <v>140</v>
      </c>
      <c r="C18" s="29" t="s">
        <v>135</v>
      </c>
      <c r="D18" s="33">
        <v>300</v>
      </c>
      <c r="E18" s="29"/>
    </row>
    <row r="19" s="20" customFormat="1" spans="1:5">
      <c r="A19" s="29" t="s">
        <v>81</v>
      </c>
      <c r="B19" s="34" t="s">
        <v>141</v>
      </c>
      <c r="C19" s="29" t="s">
        <v>135</v>
      </c>
      <c r="D19" s="33">
        <v>120</v>
      </c>
      <c r="E19" s="29"/>
    </row>
    <row r="20" s="20" customFormat="1" spans="1:5">
      <c r="A20" s="29" t="s">
        <v>81</v>
      </c>
      <c r="B20" s="34" t="s">
        <v>142</v>
      </c>
      <c r="C20" s="29" t="s">
        <v>135</v>
      </c>
      <c r="D20" s="33">
        <v>400</v>
      </c>
      <c r="E20" s="29"/>
    </row>
    <row r="21" s="20" customFormat="1" spans="1:5">
      <c r="A21" s="29" t="s">
        <v>81</v>
      </c>
      <c r="B21" s="34" t="s">
        <v>143</v>
      </c>
      <c r="C21" s="29" t="s">
        <v>135</v>
      </c>
      <c r="D21" s="33">
        <v>160</v>
      </c>
      <c r="E21" s="29"/>
    </row>
    <row r="22" s="20" customFormat="1" spans="1:5">
      <c r="A22" s="29" t="s">
        <v>81</v>
      </c>
      <c r="B22" s="34" t="s">
        <v>144</v>
      </c>
      <c r="C22" s="29" t="s">
        <v>135</v>
      </c>
      <c r="D22" s="33">
        <v>160</v>
      </c>
      <c r="E22" s="29"/>
    </row>
    <row r="23" s="20" customFormat="1" spans="1:5">
      <c r="A23" s="29" t="s">
        <v>81</v>
      </c>
      <c r="B23" s="34" t="s">
        <v>145</v>
      </c>
      <c r="C23" s="29" t="s">
        <v>135</v>
      </c>
      <c r="D23" s="33">
        <v>300</v>
      </c>
      <c r="E23" s="29"/>
    </row>
    <row r="24" s="20" customFormat="1" spans="1:5">
      <c r="A24" s="29" t="s">
        <v>81</v>
      </c>
      <c r="B24" s="34" t="s">
        <v>146</v>
      </c>
      <c r="C24" s="29" t="s">
        <v>135</v>
      </c>
      <c r="D24" s="33">
        <v>120</v>
      </c>
      <c r="E24" s="29"/>
    </row>
    <row r="25" s="20" customFormat="1" spans="1:5">
      <c r="A25" s="29" t="s">
        <v>81</v>
      </c>
      <c r="B25" s="34" t="s">
        <v>147</v>
      </c>
      <c r="C25" s="29" t="s">
        <v>135</v>
      </c>
      <c r="D25" s="33">
        <v>150</v>
      </c>
      <c r="E25" s="29"/>
    </row>
    <row r="26" s="20" customFormat="1" spans="1:5">
      <c r="A26" s="29" t="s">
        <v>81</v>
      </c>
      <c r="B26" s="34" t="s">
        <v>148</v>
      </c>
      <c r="C26" s="29" t="s">
        <v>135</v>
      </c>
      <c r="D26" s="33">
        <v>300</v>
      </c>
      <c r="E26" s="29"/>
    </row>
    <row r="27" s="20" customFormat="1" ht="27" spans="1:5">
      <c r="A27" s="29" t="s">
        <v>81</v>
      </c>
      <c r="B27" s="34" t="s">
        <v>149</v>
      </c>
      <c r="C27" s="29" t="s">
        <v>135</v>
      </c>
      <c r="D27" s="33">
        <v>550</v>
      </c>
      <c r="E27" s="29"/>
    </row>
    <row r="28" s="20" customFormat="1" spans="1:5">
      <c r="A28" s="29" t="s">
        <v>81</v>
      </c>
      <c r="B28" s="34" t="s">
        <v>150</v>
      </c>
      <c r="C28" s="29" t="s">
        <v>135</v>
      </c>
      <c r="D28" s="33">
        <v>3300</v>
      </c>
      <c r="E28" s="29"/>
    </row>
    <row r="29" s="20" customFormat="1" spans="1:5">
      <c r="A29" s="29" t="s">
        <v>81</v>
      </c>
      <c r="B29" s="34" t="s">
        <v>151</v>
      </c>
      <c r="C29" s="29" t="s">
        <v>135</v>
      </c>
      <c r="D29" s="33">
        <v>2345</v>
      </c>
      <c r="E29" s="29"/>
    </row>
    <row r="30" s="20" customFormat="1" spans="1:5">
      <c r="A30" s="29" t="s">
        <v>81</v>
      </c>
      <c r="B30" s="34" t="s">
        <v>152</v>
      </c>
      <c r="C30" s="29" t="s">
        <v>135</v>
      </c>
      <c r="D30" s="33">
        <v>200</v>
      </c>
      <c r="E30" s="29"/>
    </row>
    <row r="31" s="20" customFormat="1" spans="1:5">
      <c r="A31" s="29" t="s">
        <v>81</v>
      </c>
      <c r="B31" s="34" t="s">
        <v>153</v>
      </c>
      <c r="C31" s="29" t="s">
        <v>135</v>
      </c>
      <c r="D31" s="33">
        <v>100</v>
      </c>
      <c r="E31" s="29"/>
    </row>
    <row r="32" s="20" customFormat="1" spans="1:5">
      <c r="A32" s="29" t="s">
        <v>81</v>
      </c>
      <c r="B32" s="34" t="s">
        <v>154</v>
      </c>
      <c r="C32" s="29" t="s">
        <v>135</v>
      </c>
      <c r="D32" s="33">
        <v>850</v>
      </c>
      <c r="E32" s="29"/>
    </row>
    <row r="33" s="20" customFormat="1" spans="1:5">
      <c r="A33" s="29" t="s">
        <v>81</v>
      </c>
      <c r="B33" s="34" t="s">
        <v>155</v>
      </c>
      <c r="C33" s="29" t="s">
        <v>135</v>
      </c>
      <c r="D33" s="33">
        <v>910</v>
      </c>
      <c r="E33" s="29"/>
    </row>
    <row r="34" s="20" customFormat="1" spans="1:5">
      <c r="A34" s="29" t="s">
        <v>81</v>
      </c>
      <c r="B34" s="34" t="s">
        <v>156</v>
      </c>
      <c r="C34" s="29" t="s">
        <v>135</v>
      </c>
      <c r="D34" s="33">
        <v>300</v>
      </c>
      <c r="E34" s="29"/>
    </row>
    <row r="35" s="20" customFormat="1" spans="1:5">
      <c r="A35" s="29" t="s">
        <v>81</v>
      </c>
      <c r="B35" s="34" t="s">
        <v>157</v>
      </c>
      <c r="C35" s="29" t="s">
        <v>135</v>
      </c>
      <c r="D35" s="33">
        <v>300</v>
      </c>
      <c r="E35" s="29"/>
    </row>
    <row r="36" s="20" customFormat="1" spans="1:5">
      <c r="A36" s="29" t="s">
        <v>81</v>
      </c>
      <c r="B36" s="34" t="s">
        <v>158</v>
      </c>
      <c r="C36" s="29" t="s">
        <v>135</v>
      </c>
      <c r="D36" s="33">
        <v>750</v>
      </c>
      <c r="E36" s="29"/>
    </row>
    <row r="37" s="20" customFormat="1" spans="1:5">
      <c r="A37" s="29" t="s">
        <v>81</v>
      </c>
      <c r="B37" s="34" t="s">
        <v>159</v>
      </c>
      <c r="C37" s="29" t="s">
        <v>135</v>
      </c>
      <c r="D37" s="33">
        <v>300</v>
      </c>
      <c r="E37" s="29"/>
    </row>
    <row r="38" s="20" customFormat="1" spans="1:5">
      <c r="A38" s="29" t="s">
        <v>81</v>
      </c>
      <c r="B38" s="34" t="s">
        <v>160</v>
      </c>
      <c r="C38" s="29" t="s">
        <v>135</v>
      </c>
      <c r="D38" s="33">
        <v>150</v>
      </c>
      <c r="E38" s="29"/>
    </row>
    <row r="39" s="20" customFormat="1" spans="1:5">
      <c r="A39" s="29" t="s">
        <v>81</v>
      </c>
      <c r="B39" s="34" t="s">
        <v>161</v>
      </c>
      <c r="C39" s="29" t="s">
        <v>135</v>
      </c>
      <c r="D39" s="33">
        <v>180</v>
      </c>
      <c r="E39" s="29"/>
    </row>
    <row r="40" s="20" customFormat="1" spans="1:5">
      <c r="A40" s="29" t="s">
        <v>81</v>
      </c>
      <c r="B40" s="34" t="s">
        <v>162</v>
      </c>
      <c r="C40" s="29" t="s">
        <v>135</v>
      </c>
      <c r="D40" s="33">
        <v>260</v>
      </c>
      <c r="E40" s="29"/>
    </row>
    <row r="41" s="20" customFormat="1" spans="1:5">
      <c r="A41" s="29" t="s">
        <v>81</v>
      </c>
      <c r="B41" s="34" t="s">
        <v>163</v>
      </c>
      <c r="C41" s="29" t="s">
        <v>135</v>
      </c>
      <c r="D41" s="33">
        <v>270</v>
      </c>
      <c r="E41" s="29"/>
    </row>
    <row r="42" s="20" customFormat="1" spans="1:5">
      <c r="A42" s="29" t="s">
        <v>81</v>
      </c>
      <c r="B42" s="34" t="s">
        <v>164</v>
      </c>
      <c r="C42" s="29" t="s">
        <v>135</v>
      </c>
      <c r="D42" s="33">
        <v>380</v>
      </c>
      <c r="E42" s="29"/>
    </row>
    <row r="43" s="20" customFormat="1" spans="1:5">
      <c r="A43" s="29" t="s">
        <v>81</v>
      </c>
      <c r="B43" s="34" t="s">
        <v>165</v>
      </c>
      <c r="C43" s="29" t="s">
        <v>135</v>
      </c>
      <c r="D43" s="33">
        <v>300</v>
      </c>
      <c r="E43" s="29"/>
    </row>
    <row r="44" s="20" customFormat="1" spans="1:5">
      <c r="A44" s="29" t="s">
        <v>86</v>
      </c>
      <c r="B44" s="35" t="s">
        <v>166</v>
      </c>
      <c r="C44" s="29" t="s">
        <v>167</v>
      </c>
      <c r="D44" s="33">
        <v>1850</v>
      </c>
      <c r="E44" s="29"/>
    </row>
    <row r="45" s="20" customFormat="1" ht="27" spans="1:5">
      <c r="A45" s="29" t="s">
        <v>86</v>
      </c>
      <c r="B45" s="35" t="s">
        <v>168</v>
      </c>
      <c r="C45" s="29" t="s">
        <v>167</v>
      </c>
      <c r="D45" s="33">
        <v>6737</v>
      </c>
      <c r="E45" s="29"/>
    </row>
    <row r="46" s="20" customFormat="1" spans="1:5">
      <c r="A46" s="29" t="s">
        <v>86</v>
      </c>
      <c r="B46" s="35" t="s">
        <v>169</v>
      </c>
      <c r="C46" s="29" t="s">
        <v>167</v>
      </c>
      <c r="D46" s="33">
        <v>500</v>
      </c>
      <c r="E46" s="29"/>
    </row>
    <row r="47" s="20" customFormat="1" spans="1:5">
      <c r="A47" s="29" t="s">
        <v>86</v>
      </c>
      <c r="B47" s="35" t="s">
        <v>170</v>
      </c>
      <c r="C47" s="29" t="s">
        <v>167</v>
      </c>
      <c r="D47" s="33">
        <v>1400</v>
      </c>
      <c r="E47" s="29"/>
    </row>
    <row r="48" s="20" customFormat="1" spans="1:5">
      <c r="A48" s="29" t="s">
        <v>86</v>
      </c>
      <c r="B48" s="35" t="s">
        <v>171</v>
      </c>
      <c r="C48" s="29" t="s">
        <v>167</v>
      </c>
      <c r="D48" s="33">
        <v>440</v>
      </c>
      <c r="E48" s="29"/>
    </row>
    <row r="49" s="20" customFormat="1" spans="1:5">
      <c r="A49" s="29" t="s">
        <v>86</v>
      </c>
      <c r="B49" s="35" t="s">
        <v>172</v>
      </c>
      <c r="C49" s="29" t="s">
        <v>167</v>
      </c>
      <c r="D49" s="33">
        <v>1000</v>
      </c>
      <c r="E49" s="29"/>
    </row>
    <row r="50" s="20" customFormat="1" spans="1:5">
      <c r="A50" s="29" t="s">
        <v>86</v>
      </c>
      <c r="B50" s="35" t="s">
        <v>173</v>
      </c>
      <c r="C50" s="29" t="s">
        <v>167</v>
      </c>
      <c r="D50" s="33">
        <v>1200</v>
      </c>
      <c r="E50" s="29"/>
    </row>
    <row r="51" s="20" customFormat="1" spans="1:5">
      <c r="A51" s="29" t="s">
        <v>86</v>
      </c>
      <c r="B51" s="35" t="s">
        <v>174</v>
      </c>
      <c r="C51" s="29" t="s">
        <v>167</v>
      </c>
      <c r="D51" s="33">
        <v>706</v>
      </c>
      <c r="E51" s="29"/>
    </row>
    <row r="52" s="20" customFormat="1" ht="27" spans="1:5">
      <c r="A52" s="29" t="s">
        <v>86</v>
      </c>
      <c r="B52" s="35" t="s">
        <v>175</v>
      </c>
      <c r="C52" s="29" t="s">
        <v>167</v>
      </c>
      <c r="D52" s="33">
        <v>700</v>
      </c>
      <c r="E52" s="29"/>
    </row>
    <row r="53" s="20" customFormat="1" spans="1:5">
      <c r="A53" s="29" t="s">
        <v>89</v>
      </c>
      <c r="B53" s="35" t="s">
        <v>176</v>
      </c>
      <c r="C53" s="29" t="s">
        <v>135</v>
      </c>
      <c r="D53" s="33">
        <v>1000</v>
      </c>
      <c r="E53" s="29"/>
    </row>
    <row r="54" s="20" customFormat="1" ht="27" spans="1:5">
      <c r="A54" s="29" t="s">
        <v>89</v>
      </c>
      <c r="B54" s="35" t="s">
        <v>177</v>
      </c>
      <c r="C54" s="29" t="s">
        <v>135</v>
      </c>
      <c r="D54" s="33">
        <v>400</v>
      </c>
      <c r="E54" s="29"/>
    </row>
    <row r="55" s="20" customFormat="1" spans="1:5">
      <c r="A55" s="29" t="s">
        <v>89</v>
      </c>
      <c r="B55" s="35" t="s">
        <v>178</v>
      </c>
      <c r="C55" s="29" t="s">
        <v>135</v>
      </c>
      <c r="D55" s="33">
        <v>100</v>
      </c>
      <c r="E55" s="29"/>
    </row>
    <row r="56" s="20" customFormat="1" ht="27" spans="1:5">
      <c r="A56" s="29" t="s">
        <v>89</v>
      </c>
      <c r="B56" s="35" t="s">
        <v>179</v>
      </c>
      <c r="C56" s="29" t="s">
        <v>135</v>
      </c>
      <c r="D56" s="33">
        <v>2900</v>
      </c>
      <c r="E56" s="29"/>
    </row>
    <row r="57" s="20" customFormat="1" spans="1:5">
      <c r="A57" s="29" t="s">
        <v>89</v>
      </c>
      <c r="B57" s="35" t="s">
        <v>180</v>
      </c>
      <c r="C57" s="29" t="s">
        <v>135</v>
      </c>
      <c r="D57" s="33">
        <v>200</v>
      </c>
      <c r="E57" s="29"/>
    </row>
    <row r="58" s="20" customFormat="1" spans="1:5">
      <c r="A58" s="29" t="s">
        <v>89</v>
      </c>
      <c r="B58" s="35" t="s">
        <v>181</v>
      </c>
      <c r="C58" s="29" t="s">
        <v>135</v>
      </c>
      <c r="D58" s="33">
        <v>4563</v>
      </c>
      <c r="E58" s="29"/>
    </row>
    <row r="59" s="20" customFormat="1" spans="1:5">
      <c r="A59" s="29" t="s">
        <v>89</v>
      </c>
      <c r="B59" s="35" t="s">
        <v>182</v>
      </c>
      <c r="C59" s="29" t="s">
        <v>135</v>
      </c>
      <c r="D59" s="33">
        <v>1500</v>
      </c>
      <c r="E59" s="29"/>
    </row>
    <row r="60" s="20" customFormat="1" ht="27" spans="1:5">
      <c r="A60" s="29" t="s">
        <v>89</v>
      </c>
      <c r="B60" s="35" t="s">
        <v>183</v>
      </c>
      <c r="C60" s="29" t="s">
        <v>135</v>
      </c>
      <c r="D60" s="33">
        <v>100</v>
      </c>
      <c r="E60" s="29"/>
    </row>
    <row r="61" s="20" customFormat="1" ht="27" spans="1:5">
      <c r="A61" s="29" t="s">
        <v>89</v>
      </c>
      <c r="B61" s="36" t="s">
        <v>184</v>
      </c>
      <c r="C61" s="29" t="s">
        <v>135</v>
      </c>
      <c r="D61" s="33">
        <v>300</v>
      </c>
      <c r="E61" s="29"/>
    </row>
    <row r="62" s="20" customFormat="1" ht="27" spans="1:5">
      <c r="A62" s="29" t="s">
        <v>89</v>
      </c>
      <c r="B62" s="36" t="s">
        <v>185</v>
      </c>
      <c r="C62" s="29" t="s">
        <v>135</v>
      </c>
      <c r="D62" s="33">
        <v>300</v>
      </c>
      <c r="E62" s="29"/>
    </row>
    <row r="63" s="20" customFormat="1" ht="27" spans="1:5">
      <c r="A63" s="29" t="s">
        <v>89</v>
      </c>
      <c r="B63" s="35" t="s">
        <v>186</v>
      </c>
      <c r="C63" s="29" t="s">
        <v>135</v>
      </c>
      <c r="D63" s="33">
        <v>1100</v>
      </c>
      <c r="E63" s="29"/>
    </row>
    <row r="64" s="20" customFormat="1" spans="1:5">
      <c r="A64" s="29" t="s">
        <v>91</v>
      </c>
      <c r="B64" s="35" t="s">
        <v>187</v>
      </c>
      <c r="C64" s="29">
        <v>2019</v>
      </c>
      <c r="D64" s="33">
        <v>2057</v>
      </c>
      <c r="E64" s="29"/>
    </row>
    <row r="65" s="20" customFormat="1" spans="1:5">
      <c r="A65" s="29" t="s">
        <v>91</v>
      </c>
      <c r="B65" s="35" t="s">
        <v>188</v>
      </c>
      <c r="C65" s="29">
        <v>2019</v>
      </c>
      <c r="D65" s="33">
        <v>1245</v>
      </c>
      <c r="E65" s="29"/>
    </row>
    <row r="66" s="20" customFormat="1" spans="1:5">
      <c r="A66" s="29" t="s">
        <v>91</v>
      </c>
      <c r="B66" s="35" t="s">
        <v>189</v>
      </c>
      <c r="C66" s="29">
        <v>2019</v>
      </c>
      <c r="D66" s="33">
        <v>1200</v>
      </c>
      <c r="E66" s="29"/>
    </row>
    <row r="67" s="20" customFormat="1" spans="1:5">
      <c r="A67" s="29" t="s">
        <v>91</v>
      </c>
      <c r="B67" s="35" t="s">
        <v>190</v>
      </c>
      <c r="C67" s="29">
        <v>2019</v>
      </c>
      <c r="D67" s="33">
        <v>1969</v>
      </c>
      <c r="E67" s="29"/>
    </row>
    <row r="68" s="20" customFormat="1" spans="1:5">
      <c r="A68" s="29" t="s">
        <v>91</v>
      </c>
      <c r="B68" s="35" t="s">
        <v>191</v>
      </c>
      <c r="C68" s="29">
        <v>2019</v>
      </c>
      <c r="D68" s="33">
        <v>4548</v>
      </c>
      <c r="E68" s="29"/>
    </row>
    <row r="69" s="20" customFormat="1" spans="1:5">
      <c r="A69" s="29" t="s">
        <v>93</v>
      </c>
      <c r="B69" s="36" t="s">
        <v>192</v>
      </c>
      <c r="C69" s="29">
        <v>2019</v>
      </c>
      <c r="D69" s="37">
        <f>600+165.63</f>
        <v>765.63</v>
      </c>
      <c r="E69" s="29"/>
    </row>
    <row r="70" s="20" customFormat="1" spans="1:5">
      <c r="A70" s="29" t="s">
        <v>93</v>
      </c>
      <c r="B70" s="36" t="s">
        <v>193</v>
      </c>
      <c r="C70" s="29">
        <v>2019</v>
      </c>
      <c r="D70" s="37">
        <f>1000+450+21.8+49.95</f>
        <v>1521.75</v>
      </c>
      <c r="E70" s="29"/>
    </row>
    <row r="71" s="20" customFormat="1" spans="1:5">
      <c r="A71" s="29" t="s">
        <v>93</v>
      </c>
      <c r="B71" s="36" t="s">
        <v>194</v>
      </c>
      <c r="C71" s="29">
        <v>2019</v>
      </c>
      <c r="D71" s="37">
        <v>12</v>
      </c>
      <c r="E71" s="29"/>
    </row>
    <row r="72" s="20" customFormat="1" spans="1:5">
      <c r="A72" s="29" t="s">
        <v>93</v>
      </c>
      <c r="B72" s="36" t="s">
        <v>195</v>
      </c>
      <c r="C72" s="29">
        <v>2019</v>
      </c>
      <c r="D72" s="37">
        <f>2800+200</f>
        <v>3000</v>
      </c>
      <c r="E72" s="29"/>
    </row>
    <row r="73" s="20" customFormat="1" spans="1:5">
      <c r="A73" s="29" t="s">
        <v>93</v>
      </c>
      <c r="B73" s="36" t="s">
        <v>196</v>
      </c>
      <c r="C73" s="29">
        <v>2019</v>
      </c>
      <c r="D73" s="37">
        <v>882.99</v>
      </c>
      <c r="E73" s="29"/>
    </row>
    <row r="74" s="20" customFormat="1" spans="1:5">
      <c r="A74" s="29" t="s">
        <v>93</v>
      </c>
      <c r="B74" s="36" t="s">
        <v>197</v>
      </c>
      <c r="C74" s="29">
        <v>2019</v>
      </c>
      <c r="D74" s="37">
        <f>312.34+317.66</f>
        <v>630</v>
      </c>
      <c r="E74" s="29"/>
    </row>
    <row r="75" s="20" customFormat="1" spans="1:5">
      <c r="A75" s="29" t="s">
        <v>93</v>
      </c>
      <c r="B75" s="36" t="s">
        <v>198</v>
      </c>
      <c r="C75" s="29">
        <v>2019</v>
      </c>
      <c r="D75" s="37">
        <v>99.15</v>
      </c>
      <c r="E75" s="29"/>
    </row>
    <row r="76" s="20" customFormat="1" ht="27" spans="1:5">
      <c r="A76" s="29" t="s">
        <v>93</v>
      </c>
      <c r="B76" s="36" t="s">
        <v>199</v>
      </c>
      <c r="C76" s="29">
        <v>2019</v>
      </c>
      <c r="D76" s="37">
        <f>180+1566.9+45.23</f>
        <v>1792.13</v>
      </c>
      <c r="E76" s="29"/>
    </row>
    <row r="77" s="20" customFormat="1" spans="1:5">
      <c r="A77" s="29" t="s">
        <v>93</v>
      </c>
      <c r="B77" s="36" t="s">
        <v>200</v>
      </c>
      <c r="C77" s="29">
        <v>2019</v>
      </c>
      <c r="D77" s="37">
        <f>2005.32+10.02+1748.01</f>
        <v>3763.35</v>
      </c>
      <c r="E77" s="29"/>
    </row>
    <row r="78" s="20" customFormat="1" ht="27" spans="1:5">
      <c r="A78" s="29" t="s">
        <v>97</v>
      </c>
      <c r="B78" s="36" t="s">
        <v>201</v>
      </c>
      <c r="C78" s="29">
        <v>2019</v>
      </c>
      <c r="D78" s="37">
        <v>525</v>
      </c>
      <c r="E78" s="29"/>
    </row>
    <row r="79" s="20" customFormat="1" spans="1:5">
      <c r="A79" s="29" t="s">
        <v>97</v>
      </c>
      <c r="B79" s="36" t="s">
        <v>202</v>
      </c>
      <c r="C79" s="29">
        <v>2019</v>
      </c>
      <c r="D79" s="37">
        <v>1504.789627</v>
      </c>
      <c r="E79" s="29"/>
    </row>
    <row r="80" s="20" customFormat="1" spans="1:5">
      <c r="A80" s="29" t="s">
        <v>97</v>
      </c>
      <c r="B80" s="36" t="s">
        <v>203</v>
      </c>
      <c r="C80" s="29">
        <v>2019</v>
      </c>
      <c r="D80" s="37">
        <v>2493.7248</v>
      </c>
      <c r="E80" s="29"/>
    </row>
    <row r="81" s="20" customFormat="1" ht="27" spans="1:5">
      <c r="A81" s="29" t="s">
        <v>97</v>
      </c>
      <c r="B81" s="36" t="s">
        <v>204</v>
      </c>
      <c r="C81" s="29">
        <v>2019</v>
      </c>
      <c r="D81" s="37">
        <v>1200</v>
      </c>
      <c r="E81" s="29"/>
    </row>
    <row r="82" s="20" customFormat="1" spans="1:5">
      <c r="A82" s="29" t="s">
        <v>97</v>
      </c>
      <c r="B82" s="36" t="s">
        <v>205</v>
      </c>
      <c r="C82" s="29">
        <v>2019</v>
      </c>
      <c r="D82" s="37">
        <v>800</v>
      </c>
      <c r="E82" s="29"/>
    </row>
    <row r="83" s="20" customFormat="1" spans="1:5">
      <c r="A83" s="29" t="s">
        <v>97</v>
      </c>
      <c r="B83" s="36" t="s">
        <v>206</v>
      </c>
      <c r="C83" s="29">
        <v>2019</v>
      </c>
      <c r="D83" s="37">
        <v>24023.485573</v>
      </c>
      <c r="E83" s="29"/>
    </row>
    <row r="84" s="20" customFormat="1" spans="1:5">
      <c r="A84" s="29" t="s">
        <v>101</v>
      </c>
      <c r="B84" s="35" t="s">
        <v>207</v>
      </c>
      <c r="C84" s="29">
        <v>2019</v>
      </c>
      <c r="D84" s="33">
        <v>10000</v>
      </c>
      <c r="E84" s="29"/>
    </row>
    <row r="85" s="20" customFormat="1" spans="1:5">
      <c r="A85" s="29" t="s">
        <v>101</v>
      </c>
      <c r="B85" s="38" t="s">
        <v>208</v>
      </c>
      <c r="C85" s="29">
        <v>2019</v>
      </c>
      <c r="D85" s="33">
        <v>2618</v>
      </c>
      <c r="E85" s="29"/>
    </row>
    <row r="86" s="20" customFormat="1" spans="1:5">
      <c r="A86" s="29" t="s">
        <v>101</v>
      </c>
      <c r="B86" s="35" t="s">
        <v>209</v>
      </c>
      <c r="C86" s="29">
        <v>2019</v>
      </c>
      <c r="D86" s="31">
        <v>3000</v>
      </c>
      <c r="E86" s="29"/>
    </row>
    <row r="87" s="20" customFormat="1" ht="27" spans="1:5">
      <c r="A87" s="29" t="s">
        <v>101</v>
      </c>
      <c r="B87" s="35" t="s">
        <v>210</v>
      </c>
      <c r="C87" s="29">
        <v>2019</v>
      </c>
      <c r="D87" s="31">
        <v>4000</v>
      </c>
      <c r="E87" s="29"/>
    </row>
    <row r="88" s="20" customFormat="1" spans="1:5">
      <c r="A88" s="29" t="s">
        <v>101</v>
      </c>
      <c r="B88" s="35" t="s">
        <v>211</v>
      </c>
      <c r="C88" s="29">
        <v>2019</v>
      </c>
      <c r="D88" s="31">
        <v>2400</v>
      </c>
      <c r="E88" s="29"/>
    </row>
    <row r="89" s="20" customFormat="1" spans="1:5">
      <c r="A89" s="29" t="s">
        <v>101</v>
      </c>
      <c r="B89" s="35" t="s">
        <v>212</v>
      </c>
      <c r="C89" s="29">
        <v>2019</v>
      </c>
      <c r="D89" s="31">
        <v>5592</v>
      </c>
      <c r="E89" s="29"/>
    </row>
    <row r="90" s="20" customFormat="1" spans="1:5">
      <c r="A90" s="29" t="s">
        <v>101</v>
      </c>
      <c r="B90" s="35" t="s">
        <v>213</v>
      </c>
      <c r="C90" s="29">
        <v>2019</v>
      </c>
      <c r="D90" s="31">
        <v>4260</v>
      </c>
      <c r="E90" s="29"/>
    </row>
    <row r="91" s="20" customFormat="1" spans="1:5">
      <c r="A91" s="29" t="s">
        <v>101</v>
      </c>
      <c r="B91" s="35" t="s">
        <v>214</v>
      </c>
      <c r="C91" s="29">
        <v>2019</v>
      </c>
      <c r="D91" s="33">
        <v>2000</v>
      </c>
      <c r="E91" s="29"/>
    </row>
    <row r="92" s="20" customFormat="1" spans="1:5">
      <c r="A92" s="29" t="s">
        <v>101</v>
      </c>
      <c r="B92" s="35" t="s">
        <v>215</v>
      </c>
      <c r="C92" s="29">
        <v>2019</v>
      </c>
      <c r="D92" s="33">
        <v>500</v>
      </c>
      <c r="E92" s="29"/>
    </row>
    <row r="93" s="20" customFormat="1" spans="1:5">
      <c r="A93" s="29" t="s">
        <v>101</v>
      </c>
      <c r="B93" s="39" t="s">
        <v>213</v>
      </c>
      <c r="C93" s="29">
        <v>2019</v>
      </c>
      <c r="D93" s="33">
        <v>6350</v>
      </c>
      <c r="E93" s="29"/>
    </row>
    <row r="94" s="20" customFormat="1" spans="1:5">
      <c r="A94" s="29" t="s">
        <v>101</v>
      </c>
      <c r="B94" s="39" t="s">
        <v>216</v>
      </c>
      <c r="C94" s="29">
        <v>2019</v>
      </c>
      <c r="D94" s="33">
        <v>1800</v>
      </c>
      <c r="E94" s="29"/>
    </row>
    <row r="95" s="20" customFormat="1" spans="1:5">
      <c r="A95" s="29" t="s">
        <v>101</v>
      </c>
      <c r="B95" s="35" t="s">
        <v>217</v>
      </c>
      <c r="C95" s="29">
        <v>2019</v>
      </c>
      <c r="D95" s="33">
        <v>1876</v>
      </c>
      <c r="E95" s="29"/>
    </row>
    <row r="96" s="20" customFormat="1" spans="1:5">
      <c r="A96" s="29" t="s">
        <v>101</v>
      </c>
      <c r="B96" s="35" t="s">
        <v>218</v>
      </c>
      <c r="C96" s="29">
        <v>2019</v>
      </c>
      <c r="D96" s="33">
        <v>600</v>
      </c>
      <c r="E96" s="29"/>
    </row>
    <row r="97" s="20" customFormat="1" ht="27" spans="1:5">
      <c r="A97" s="29" t="s">
        <v>109</v>
      </c>
      <c r="B97" s="40" t="s">
        <v>219</v>
      </c>
      <c r="C97" s="41">
        <v>43494</v>
      </c>
      <c r="D97" s="42">
        <f>0.22497*10000</f>
        <v>2249.7</v>
      </c>
      <c r="E97" s="29"/>
    </row>
    <row r="98" s="20" customFormat="1" ht="27" spans="1:5">
      <c r="A98" s="29" t="s">
        <v>109</v>
      </c>
      <c r="B98" s="40" t="s">
        <v>220</v>
      </c>
      <c r="C98" s="41">
        <v>43494</v>
      </c>
      <c r="D98" s="42">
        <f>0.307546*10000</f>
        <v>3075.46</v>
      </c>
      <c r="E98" s="29"/>
    </row>
    <row r="99" s="20" customFormat="1" spans="1:5">
      <c r="A99" s="29" t="s">
        <v>109</v>
      </c>
      <c r="B99" s="40" t="s">
        <v>221</v>
      </c>
      <c r="C99" s="41">
        <v>43494</v>
      </c>
      <c r="D99" s="42">
        <f>0.08317*10000</f>
        <v>831.7</v>
      </c>
      <c r="E99" s="29"/>
    </row>
    <row r="100" s="20" customFormat="1" ht="27" spans="1:5">
      <c r="A100" s="29" t="s">
        <v>109</v>
      </c>
      <c r="B100" s="40" t="s">
        <v>222</v>
      </c>
      <c r="C100" s="41">
        <v>43494</v>
      </c>
      <c r="D100" s="42">
        <f>0.056272*10000</f>
        <v>562.72</v>
      </c>
      <c r="E100" s="29"/>
    </row>
    <row r="101" s="20" customFormat="1" spans="1:5">
      <c r="A101" s="29" t="s">
        <v>109</v>
      </c>
      <c r="B101" s="40" t="s">
        <v>223</v>
      </c>
      <c r="C101" s="41">
        <v>43494</v>
      </c>
      <c r="D101" s="42">
        <f>0.01936*10000</f>
        <v>193.6</v>
      </c>
      <c r="E101" s="29"/>
    </row>
    <row r="102" s="20" customFormat="1" spans="1:5">
      <c r="A102" s="29" t="s">
        <v>109</v>
      </c>
      <c r="B102" s="40" t="s">
        <v>224</v>
      </c>
      <c r="C102" s="41">
        <v>43494</v>
      </c>
      <c r="D102" s="42">
        <f>0.930905*10000</f>
        <v>9309.05</v>
      </c>
      <c r="E102" s="29"/>
    </row>
    <row r="103" s="20" customFormat="1" spans="1:5">
      <c r="A103" s="29" t="s">
        <v>109</v>
      </c>
      <c r="B103" s="40" t="s">
        <v>225</v>
      </c>
      <c r="C103" s="41">
        <v>43494</v>
      </c>
      <c r="D103" s="42">
        <f>0.044758*10000</f>
        <v>447.58</v>
      </c>
      <c r="E103" s="29"/>
    </row>
    <row r="104" s="20" customFormat="1" spans="1:5">
      <c r="A104" s="29" t="s">
        <v>109</v>
      </c>
      <c r="B104" s="40" t="s">
        <v>226</v>
      </c>
      <c r="C104" s="41">
        <v>43494</v>
      </c>
      <c r="D104" s="42">
        <f>0.012*10000</f>
        <v>120</v>
      </c>
      <c r="E104" s="29"/>
    </row>
    <row r="105" s="20" customFormat="1" spans="1:5">
      <c r="A105" s="29" t="s">
        <v>109</v>
      </c>
      <c r="B105" s="40" t="s">
        <v>227</v>
      </c>
      <c r="C105" s="41">
        <v>43494</v>
      </c>
      <c r="D105" s="42">
        <f>0.072544*10000</f>
        <v>725.44</v>
      </c>
      <c r="E105" s="29"/>
    </row>
    <row r="106" s="20" customFormat="1" spans="1:5">
      <c r="A106" s="29" t="s">
        <v>109</v>
      </c>
      <c r="B106" s="40" t="s">
        <v>228</v>
      </c>
      <c r="C106" s="41">
        <v>43494</v>
      </c>
      <c r="D106" s="42">
        <f>0.012*10000</f>
        <v>120</v>
      </c>
      <c r="E106" s="29"/>
    </row>
    <row r="107" s="20" customFormat="1" spans="1:5">
      <c r="A107" s="29" t="s">
        <v>109</v>
      </c>
      <c r="B107" s="40" t="s">
        <v>228</v>
      </c>
      <c r="C107" s="41">
        <v>43634</v>
      </c>
      <c r="D107" s="42">
        <f>0.0522*10000</f>
        <v>522</v>
      </c>
      <c r="E107" s="29"/>
    </row>
    <row r="108" s="20" customFormat="1" ht="27" spans="1:5">
      <c r="A108" s="29" t="s">
        <v>109</v>
      </c>
      <c r="B108" s="40" t="s">
        <v>229</v>
      </c>
      <c r="C108" s="41">
        <v>43634</v>
      </c>
      <c r="D108" s="42">
        <f>0.456404*10000</f>
        <v>4564.04</v>
      </c>
      <c r="E108" s="29"/>
    </row>
    <row r="109" s="20" customFormat="1" ht="27" spans="1:5">
      <c r="A109" s="29" t="s">
        <v>113</v>
      </c>
      <c r="B109" s="34" t="s">
        <v>230</v>
      </c>
      <c r="C109" s="29" t="s">
        <v>135</v>
      </c>
      <c r="D109" s="33">
        <v>1719</v>
      </c>
      <c r="E109" s="29"/>
    </row>
    <row r="110" s="20" customFormat="1" ht="27" spans="1:5">
      <c r="A110" s="29" t="s">
        <v>113</v>
      </c>
      <c r="B110" s="34" t="s">
        <v>231</v>
      </c>
      <c r="C110" s="29" t="s">
        <v>135</v>
      </c>
      <c r="D110" s="33">
        <v>2174</v>
      </c>
      <c r="E110" s="29"/>
    </row>
    <row r="111" s="20" customFormat="1" spans="1:5">
      <c r="A111" s="29" t="s">
        <v>113</v>
      </c>
      <c r="B111" s="34" t="s">
        <v>232</v>
      </c>
      <c r="C111" s="29" t="s">
        <v>135</v>
      </c>
      <c r="D111" s="33">
        <v>5500</v>
      </c>
      <c r="E111" s="29"/>
    </row>
    <row r="112" s="20" customFormat="1" spans="1:5">
      <c r="A112" s="29" t="s">
        <v>113</v>
      </c>
      <c r="B112" s="34" t="s">
        <v>233</v>
      </c>
      <c r="C112" s="29" t="s">
        <v>135</v>
      </c>
      <c r="D112" s="33">
        <v>525</v>
      </c>
      <c r="E112" s="29"/>
    </row>
    <row r="113" s="20" customFormat="1" spans="1:5">
      <c r="A113" s="29" t="s">
        <v>113</v>
      </c>
      <c r="B113" s="34" t="s">
        <v>234</v>
      </c>
      <c r="C113" s="29" t="s">
        <v>135</v>
      </c>
      <c r="D113" s="33">
        <v>295</v>
      </c>
      <c r="E113" s="29"/>
    </row>
    <row r="114" s="20" customFormat="1" spans="1:5">
      <c r="A114" s="29" t="s">
        <v>117</v>
      </c>
      <c r="B114" s="35" t="s">
        <v>235</v>
      </c>
      <c r="C114" s="29">
        <v>2019</v>
      </c>
      <c r="D114" s="33">
        <v>3720</v>
      </c>
      <c r="E114" s="29"/>
    </row>
    <row r="115" s="20" customFormat="1" spans="1:5">
      <c r="A115" s="29" t="s">
        <v>117</v>
      </c>
      <c r="B115" s="35" t="s">
        <v>236</v>
      </c>
      <c r="C115" s="29">
        <v>2019</v>
      </c>
      <c r="D115" s="33">
        <v>3000</v>
      </c>
      <c r="E115" s="29"/>
    </row>
    <row r="116" s="20" customFormat="1" ht="27" spans="1:5">
      <c r="A116" s="29" t="s">
        <v>117</v>
      </c>
      <c r="B116" s="35" t="s">
        <v>237</v>
      </c>
      <c r="C116" s="29">
        <v>2019</v>
      </c>
      <c r="D116" s="33">
        <v>203</v>
      </c>
      <c r="E116" s="29"/>
    </row>
    <row r="117" s="20" customFormat="1" spans="1:5">
      <c r="A117" s="29" t="s">
        <v>117</v>
      </c>
      <c r="B117" s="35" t="s">
        <v>238</v>
      </c>
      <c r="C117" s="29">
        <v>2019</v>
      </c>
      <c r="D117" s="33">
        <v>672</v>
      </c>
      <c r="E117" s="29"/>
    </row>
    <row r="118" s="20" customFormat="1" spans="1:5">
      <c r="A118" s="29" t="s">
        <v>117</v>
      </c>
      <c r="B118" s="35" t="s">
        <v>239</v>
      </c>
      <c r="C118" s="29">
        <v>2019</v>
      </c>
      <c r="D118" s="33">
        <v>1624.79</v>
      </c>
      <c r="E118" s="29"/>
    </row>
    <row r="119" s="20" customFormat="1" ht="27" spans="1:5">
      <c r="A119" s="29" t="s">
        <v>117</v>
      </c>
      <c r="B119" s="35" t="s">
        <v>240</v>
      </c>
      <c r="C119" s="29">
        <v>2019</v>
      </c>
      <c r="D119" s="33">
        <v>1398</v>
      </c>
      <c r="E119" s="29"/>
    </row>
    <row r="120" s="20" customFormat="1" ht="27" spans="1:5">
      <c r="A120" s="29" t="s">
        <v>117</v>
      </c>
      <c r="B120" s="35" t="s">
        <v>241</v>
      </c>
      <c r="C120" s="29">
        <v>2019</v>
      </c>
      <c r="D120" s="33">
        <v>774.31</v>
      </c>
      <c r="E120" s="29"/>
    </row>
    <row r="121" s="20" customFormat="1" ht="27" spans="1:5">
      <c r="A121" s="29" t="s">
        <v>117</v>
      </c>
      <c r="B121" s="35" t="s">
        <v>242</v>
      </c>
      <c r="C121" s="29">
        <v>2019</v>
      </c>
      <c r="D121" s="33">
        <v>655</v>
      </c>
      <c r="E121" s="29"/>
    </row>
    <row r="122" s="20" customFormat="1" spans="1:5">
      <c r="A122" s="29" t="s">
        <v>117</v>
      </c>
      <c r="B122" s="35" t="s">
        <v>243</v>
      </c>
      <c r="C122" s="29">
        <v>2019</v>
      </c>
      <c r="D122" s="33">
        <v>350</v>
      </c>
      <c r="E122" s="29"/>
    </row>
    <row r="123" s="20" customFormat="1" ht="27" spans="1:5">
      <c r="A123" s="29" t="s">
        <v>117</v>
      </c>
      <c r="B123" s="35" t="s">
        <v>244</v>
      </c>
      <c r="C123" s="29">
        <v>2019</v>
      </c>
      <c r="D123" s="33">
        <v>309</v>
      </c>
      <c r="E123" s="29"/>
    </row>
    <row r="124" s="20" customFormat="1" ht="27" spans="1:5">
      <c r="A124" s="29" t="s">
        <v>117</v>
      </c>
      <c r="B124" s="35" t="s">
        <v>245</v>
      </c>
      <c r="C124" s="29">
        <v>2019</v>
      </c>
      <c r="D124" s="33">
        <v>196</v>
      </c>
      <c r="E124" s="29"/>
    </row>
    <row r="125" s="20" customFormat="1" ht="27" spans="1:5">
      <c r="A125" s="29" t="s">
        <v>117</v>
      </c>
      <c r="B125" s="35" t="s">
        <v>246</v>
      </c>
      <c r="C125" s="29">
        <v>2019</v>
      </c>
      <c r="D125" s="33">
        <v>55.9</v>
      </c>
      <c r="E125" s="29"/>
    </row>
    <row r="126" s="20" customFormat="1" spans="1:5">
      <c r="A126" s="43" t="s">
        <v>119</v>
      </c>
      <c r="B126" s="44"/>
      <c r="C126" s="43"/>
      <c r="D126" s="45">
        <f>SUM(D4:D125)</f>
        <v>216611.29</v>
      </c>
      <c r="E126" s="46"/>
    </row>
    <row r="127" s="20" customFormat="1" ht="33" customHeight="1" spans="1:5">
      <c r="A127" s="47" t="s">
        <v>247</v>
      </c>
      <c r="B127" s="21"/>
      <c r="C127" s="47"/>
      <c r="D127" s="26"/>
      <c r="E127" s="47"/>
    </row>
  </sheetData>
  <mergeCells count="3">
    <mergeCell ref="A1:E1"/>
    <mergeCell ref="A126:C126"/>
    <mergeCell ref="A127:E127"/>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abSelected="1" workbookViewId="0">
      <pane ySplit="7" topLeftCell="A8" activePane="bottomLeft" state="frozen"/>
      <selection/>
      <selection pane="bottomLeft" activeCell="C20" sqref="C20"/>
    </sheetView>
  </sheetViews>
  <sheetFormatPr defaultColWidth="10" defaultRowHeight="13.5" outlineLevelCol="5"/>
  <cols>
    <col min="1" max="2" width="9" hidden="1"/>
    <col min="3" max="3" width="55.5" customWidth="1"/>
    <col min="4" max="4" width="30.9416666666667" customWidth="1"/>
    <col min="5" max="5" width="29.7166666666667" customWidth="1"/>
    <col min="6" max="6" width="9" hidden="1"/>
    <col min="7" max="7" width="9.76666666666667" customWidth="1"/>
  </cols>
  <sheetData>
    <row r="1" ht="22.5" hidden="1" spans="1:3">
      <c r="A1" s="1">
        <v>0</v>
      </c>
      <c r="B1" s="1" t="s">
        <v>248</v>
      </c>
      <c r="C1" s="1" t="s">
        <v>1</v>
      </c>
    </row>
    <row r="2" ht="22.5" hidden="1" spans="1:6">
      <c r="A2" s="1">
        <v>0</v>
      </c>
      <c r="B2" s="1" t="s">
        <v>3</v>
      </c>
      <c r="C2" s="1" t="s">
        <v>249</v>
      </c>
      <c r="D2" s="1" t="s">
        <v>4</v>
      </c>
      <c r="E2" s="1" t="s">
        <v>250</v>
      </c>
      <c r="F2" s="1" t="s">
        <v>5</v>
      </c>
    </row>
    <row r="3" hidden="1" spans="1:6">
      <c r="A3" s="1">
        <v>0</v>
      </c>
      <c r="B3" s="1" t="s">
        <v>251</v>
      </c>
      <c r="C3" s="1" t="s">
        <v>252</v>
      </c>
      <c r="D3" s="1" t="s">
        <v>253</v>
      </c>
      <c r="E3" s="1" t="s">
        <v>254</v>
      </c>
      <c r="F3" s="1" t="s">
        <v>255</v>
      </c>
    </row>
    <row r="4" ht="14.3" customHeight="1" spans="1:3">
      <c r="A4" s="1">
        <v>0</v>
      </c>
      <c r="C4" s="1" t="s">
        <v>256</v>
      </c>
    </row>
    <row r="5" ht="28.6" customHeight="1" spans="1:5">
      <c r="A5" s="1">
        <v>0</v>
      </c>
      <c r="C5" s="2" t="s">
        <v>257</v>
      </c>
      <c r="D5" s="2"/>
      <c r="E5" s="2"/>
    </row>
    <row r="6" ht="14.3" customHeight="1" spans="1:5">
      <c r="A6" s="1">
        <v>0</v>
      </c>
      <c r="E6" s="3" t="s">
        <v>14</v>
      </c>
    </row>
    <row r="7" ht="19.55" customHeight="1" spans="1:5">
      <c r="A7" s="1">
        <v>0</v>
      </c>
      <c r="C7" s="4" t="s">
        <v>258</v>
      </c>
      <c r="D7" s="5" t="s">
        <v>259</v>
      </c>
      <c r="E7" s="4" t="s">
        <v>260</v>
      </c>
    </row>
    <row r="8" ht="19.55" customHeight="1" spans="1:6">
      <c r="A8" s="1" t="s">
        <v>27</v>
      </c>
      <c r="B8" s="1" t="s">
        <v>261</v>
      </c>
      <c r="C8" s="6" t="s">
        <v>262</v>
      </c>
      <c r="D8" s="7">
        <v>460.17805207</v>
      </c>
      <c r="E8" s="8">
        <v>153.0675853891</v>
      </c>
      <c r="F8" s="1">
        <v>1</v>
      </c>
    </row>
    <row r="9" ht="19.55" customHeight="1" spans="1:6">
      <c r="A9" s="1" t="s">
        <v>27</v>
      </c>
      <c r="B9" s="1" t="s">
        <v>263</v>
      </c>
      <c r="C9" s="6" t="s">
        <v>264</v>
      </c>
      <c r="D9" s="7">
        <v>297.3243519706</v>
      </c>
      <c r="E9" s="8">
        <v>118.0099853891</v>
      </c>
      <c r="F9" s="1">
        <v>2</v>
      </c>
    </row>
    <row r="10" ht="19.55" customHeight="1" spans="1:6">
      <c r="A10" s="1" t="s">
        <v>27</v>
      </c>
      <c r="B10" s="1" t="s">
        <v>265</v>
      </c>
      <c r="C10" s="9" t="s">
        <v>266</v>
      </c>
      <c r="D10" s="10">
        <v>162.8537000994</v>
      </c>
      <c r="E10" s="11">
        <v>35.0576</v>
      </c>
      <c r="F10" s="1">
        <v>3</v>
      </c>
    </row>
    <row r="11" ht="19.55" customHeight="1" spans="1:6">
      <c r="A11" s="1" t="s">
        <v>27</v>
      </c>
      <c r="B11" s="1" t="s">
        <v>267</v>
      </c>
      <c r="C11" s="6" t="s">
        <v>268</v>
      </c>
      <c r="D11" s="7">
        <v>556.572437</v>
      </c>
      <c r="E11" s="8">
        <v>194.085523</v>
      </c>
      <c r="F11" s="1">
        <v>4</v>
      </c>
    </row>
    <row r="12" ht="19.55" customHeight="1" spans="1:6">
      <c r="A12" s="1" t="s">
        <v>27</v>
      </c>
      <c r="B12" s="1" t="s">
        <v>269</v>
      </c>
      <c r="C12" s="12" t="s">
        <v>264</v>
      </c>
      <c r="D12" s="13">
        <v>364.730137</v>
      </c>
      <c r="E12" s="8">
        <v>154.647905</v>
      </c>
      <c r="F12" s="1">
        <v>5</v>
      </c>
    </row>
    <row r="13" ht="19.55" customHeight="1" spans="1:6">
      <c r="A13" s="1" t="s">
        <v>27</v>
      </c>
      <c r="B13" s="1" t="s">
        <v>270</v>
      </c>
      <c r="C13" s="9" t="s">
        <v>266</v>
      </c>
      <c r="D13" s="10">
        <v>191.8423</v>
      </c>
      <c r="E13" s="11">
        <v>39.437618</v>
      </c>
      <c r="F13" s="1">
        <v>6</v>
      </c>
    </row>
    <row r="14" ht="19.55" customHeight="1" spans="1:6">
      <c r="A14" s="1" t="s">
        <v>27</v>
      </c>
      <c r="B14" s="1" t="s">
        <v>271</v>
      </c>
      <c r="C14" s="6" t="s">
        <v>272</v>
      </c>
      <c r="D14" s="7">
        <v>90.2755250996</v>
      </c>
      <c r="E14" s="8">
        <v>15.4342</v>
      </c>
      <c r="F14" s="1">
        <v>7</v>
      </c>
    </row>
    <row r="15" ht="17.05" customHeight="1" spans="1:6">
      <c r="A15" s="1" t="s">
        <v>27</v>
      </c>
      <c r="B15" s="1" t="s">
        <v>273</v>
      </c>
      <c r="C15" s="6" t="s">
        <v>274</v>
      </c>
      <c r="D15" s="7">
        <v>21.6611</v>
      </c>
      <c r="E15" s="8">
        <v>0</v>
      </c>
      <c r="F15" s="1">
        <v>8</v>
      </c>
    </row>
    <row r="16" ht="17.05" customHeight="1" spans="1:6">
      <c r="A16" s="1" t="s">
        <v>27</v>
      </c>
      <c r="B16" s="1" t="s">
        <v>275</v>
      </c>
      <c r="C16" s="6" t="s">
        <v>276</v>
      </c>
      <c r="D16" s="7">
        <v>9.0507</v>
      </c>
      <c r="E16" s="8">
        <v>5.2727</v>
      </c>
      <c r="F16" s="1">
        <v>9</v>
      </c>
    </row>
    <row r="17" ht="17.05" customHeight="1" spans="1:6">
      <c r="A17" s="1" t="s">
        <v>27</v>
      </c>
      <c r="B17" s="1" t="s">
        <v>277</v>
      </c>
      <c r="C17" s="6" t="s">
        <v>278</v>
      </c>
      <c r="D17" s="7">
        <v>51.813</v>
      </c>
      <c r="E17" s="8">
        <v>7.8345</v>
      </c>
      <c r="F17" s="1">
        <v>10</v>
      </c>
    </row>
    <row r="18" ht="17.05" customHeight="1" spans="1:6">
      <c r="A18" s="1" t="s">
        <v>27</v>
      </c>
      <c r="B18" s="1" t="s">
        <v>279</v>
      </c>
      <c r="C18" s="6" t="s">
        <v>280</v>
      </c>
      <c r="D18" s="7">
        <v>7.7152</v>
      </c>
      <c r="E18" s="8">
        <v>2.327</v>
      </c>
      <c r="F18" s="1">
        <v>11</v>
      </c>
    </row>
    <row r="19" ht="17.05" customHeight="1" spans="1:6">
      <c r="A19" s="1" t="s">
        <v>27</v>
      </c>
      <c r="B19" s="1" t="s">
        <v>281</v>
      </c>
      <c r="C19" s="6" t="s">
        <v>282</v>
      </c>
      <c r="D19" s="7">
        <v>0</v>
      </c>
      <c r="E19" s="8">
        <v>0</v>
      </c>
      <c r="F19" s="1">
        <v>12</v>
      </c>
    </row>
    <row r="20" ht="17.05" customHeight="1" spans="1:6">
      <c r="A20" s="1" t="s">
        <v>27</v>
      </c>
      <c r="B20" s="1" t="s">
        <v>283</v>
      </c>
      <c r="C20" s="6" t="s">
        <v>284</v>
      </c>
      <c r="D20" s="7">
        <v>0</v>
      </c>
      <c r="E20" s="8">
        <v>0</v>
      </c>
      <c r="F20" s="1">
        <v>13</v>
      </c>
    </row>
    <row r="21" ht="17.05" customHeight="1" spans="1:6">
      <c r="A21" s="1" t="s">
        <v>27</v>
      </c>
      <c r="B21" s="1" t="s">
        <v>277</v>
      </c>
      <c r="C21" s="9" t="s">
        <v>285</v>
      </c>
      <c r="D21" s="10">
        <v>0.0355250996</v>
      </c>
      <c r="E21" s="11">
        <v>0</v>
      </c>
      <c r="F21" s="1">
        <v>14</v>
      </c>
    </row>
    <row r="22" ht="19.55" customHeight="1" spans="1:6">
      <c r="A22" s="1" t="s">
        <v>27</v>
      </c>
      <c r="B22" s="1" t="s">
        <v>286</v>
      </c>
      <c r="C22" s="6" t="s">
        <v>287</v>
      </c>
      <c r="D22" s="14">
        <v>18.63</v>
      </c>
      <c r="E22" s="15">
        <v>7.76</v>
      </c>
      <c r="F22" s="1">
        <v>15</v>
      </c>
    </row>
    <row r="23" ht="19.55" customHeight="1" spans="1:6">
      <c r="A23" s="1" t="s">
        <v>27</v>
      </c>
      <c r="B23" s="1" t="s">
        <v>288</v>
      </c>
      <c r="C23" s="6" t="s">
        <v>289</v>
      </c>
      <c r="D23" s="14">
        <v>8.84</v>
      </c>
      <c r="E23" s="15">
        <v>5.27</v>
      </c>
      <c r="F23" s="1">
        <v>16</v>
      </c>
    </row>
    <row r="24" ht="19.55" customHeight="1" spans="1:6">
      <c r="A24" s="1" t="s">
        <v>27</v>
      </c>
      <c r="B24" s="1" t="s">
        <v>290</v>
      </c>
      <c r="C24" s="9" t="s">
        <v>266</v>
      </c>
      <c r="D24" s="16">
        <v>9.79</v>
      </c>
      <c r="E24" s="17">
        <v>2.49</v>
      </c>
      <c r="F24" s="1">
        <v>17</v>
      </c>
    </row>
    <row r="25" ht="19.55" customHeight="1" spans="1:6">
      <c r="A25" s="1" t="s">
        <v>27</v>
      </c>
      <c r="B25" s="1" t="s">
        <v>291</v>
      </c>
      <c r="C25" s="6" t="s">
        <v>292</v>
      </c>
      <c r="D25" s="14">
        <v>16.12</v>
      </c>
      <c r="E25" s="15">
        <v>5.36</v>
      </c>
      <c r="F25" s="1">
        <v>18</v>
      </c>
    </row>
    <row r="26" ht="19.55" customHeight="1" spans="1:6">
      <c r="A26" s="1" t="s">
        <v>27</v>
      </c>
      <c r="B26" s="1" t="s">
        <v>293</v>
      </c>
      <c r="C26" s="6" t="s">
        <v>289</v>
      </c>
      <c r="D26" s="14">
        <f>D25-D27</f>
        <v>10.26</v>
      </c>
      <c r="E26" s="15">
        <f>E25-E27</f>
        <v>4.08</v>
      </c>
      <c r="F26" s="1">
        <v>19</v>
      </c>
    </row>
    <row r="27" ht="19.55" customHeight="1" spans="1:6">
      <c r="A27" s="1" t="s">
        <v>27</v>
      </c>
      <c r="B27" s="1" t="s">
        <v>294</v>
      </c>
      <c r="C27" s="9" t="s">
        <v>266</v>
      </c>
      <c r="D27" s="16">
        <v>5.86</v>
      </c>
      <c r="E27" s="17">
        <v>1.28</v>
      </c>
      <c r="F27" s="1">
        <v>20</v>
      </c>
    </row>
    <row r="28" ht="19.55" customHeight="1" spans="1:6">
      <c r="A28" s="1" t="s">
        <v>27</v>
      </c>
      <c r="B28" s="1" t="s">
        <v>295</v>
      </c>
      <c r="C28" s="6" t="s">
        <v>296</v>
      </c>
      <c r="D28" s="7">
        <v>515.8298155329</v>
      </c>
      <c r="E28" s="8">
        <v>160.4370831519</v>
      </c>
      <c r="F28" s="1">
        <v>21</v>
      </c>
    </row>
    <row r="29" ht="19.55" customHeight="1" spans="1:6">
      <c r="A29" s="1" t="s">
        <v>27</v>
      </c>
      <c r="B29" s="1" t="s">
        <v>297</v>
      </c>
      <c r="C29" s="6" t="s">
        <v>264</v>
      </c>
      <c r="D29" s="7">
        <v>307.3641072829</v>
      </c>
      <c r="E29" s="8">
        <v>117.7070581519</v>
      </c>
      <c r="F29" s="1">
        <v>22</v>
      </c>
    </row>
    <row r="30" ht="19.55" customHeight="1" spans="1:6">
      <c r="A30" s="1" t="s">
        <v>27</v>
      </c>
      <c r="B30" s="1" t="s">
        <v>298</v>
      </c>
      <c r="C30" s="9" t="s">
        <v>266</v>
      </c>
      <c r="D30" s="10">
        <v>208.46570825</v>
      </c>
      <c r="E30" s="11">
        <v>42.730025</v>
      </c>
      <c r="F30" s="1">
        <v>23</v>
      </c>
    </row>
    <row r="31" ht="19.55" customHeight="1" spans="1:6">
      <c r="A31" s="1" t="s">
        <v>27</v>
      </c>
      <c r="B31" s="1" t="s">
        <v>299</v>
      </c>
      <c r="C31" s="6" t="s">
        <v>300</v>
      </c>
      <c r="D31" s="7">
        <v>623.879138</v>
      </c>
      <c r="E31" s="8">
        <v>237.571618</v>
      </c>
      <c r="F31" s="1">
        <v>24</v>
      </c>
    </row>
    <row r="32" ht="19.55" customHeight="1" spans="1:6">
      <c r="A32" s="1" t="s">
        <v>27</v>
      </c>
      <c r="B32" s="1" t="s">
        <v>301</v>
      </c>
      <c r="C32" s="12" t="s">
        <v>264</v>
      </c>
      <c r="D32" s="13">
        <v>381.062793</v>
      </c>
      <c r="E32" s="8">
        <v>166.5562</v>
      </c>
      <c r="F32" s="1">
        <v>25</v>
      </c>
    </row>
    <row r="33" ht="19.55" customHeight="1" spans="1:6">
      <c r="A33" s="1" t="s">
        <v>27</v>
      </c>
      <c r="B33" s="1" t="s">
        <v>302</v>
      </c>
      <c r="C33" s="18" t="s">
        <v>266</v>
      </c>
      <c r="D33" s="13">
        <v>242.816345</v>
      </c>
      <c r="E33" s="8">
        <v>71.015418</v>
      </c>
      <c r="F33" s="1">
        <v>26</v>
      </c>
    </row>
    <row r="34" ht="14.3" customHeight="1" spans="1:5">
      <c r="A34" s="1">
        <v>0</v>
      </c>
      <c r="C34" s="19" t="s">
        <v>303</v>
      </c>
      <c r="D34" s="19"/>
      <c r="E34" s="19"/>
    </row>
  </sheetData>
  <mergeCells count="2">
    <mergeCell ref="C5:E5"/>
    <mergeCell ref="C34:E34"/>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表4-1 地方政府债务限额及余额决算情况表</vt:lpstr>
      <vt:lpstr>表4-2 地方政府债券使用情况表（专项）</vt:lpstr>
      <vt:lpstr>表4-3地方政府债券使用情况表（一般）</vt:lpstr>
      <vt:lpstr>表4-4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张书18720090998</cp:lastModifiedBy>
  <dcterms:created xsi:type="dcterms:W3CDTF">2021-05-19T06:04:00Z</dcterms:created>
  <dcterms:modified xsi:type="dcterms:W3CDTF">2021-05-20T03:25:13Z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6F919585434D41EFA21F47BB2DFF43CA</vt:lpwstr>
  </property>
  <property fmtid="{D5CDD505-2E9C-101B-9397-08002B2CF9AE}" pid="3" name="KSOProductBuildVer">
    <vt:lpwstr>2052-11.1.0.10495</vt:lpwstr>
  </property>
</Properties>
</file>